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6" windowWidth="14856" windowHeight="9000" tabRatio="746"/>
  </bookViews>
  <sheets>
    <sheet name="Basic Information" sheetId="16" r:id="rId1"/>
    <sheet name="dust samples" sheetId="1" r:id="rId2"/>
    <sheet name="isotope samples" sheetId="2" r:id="rId3"/>
    <sheet name="dating file" sheetId="3" r:id="rId4"/>
    <sheet name="ann accum dust" sheetId="4" r:id="rId5"/>
    <sheet name="ann accum O18" sheetId="5" r:id="rId6"/>
    <sheet name="ann avg data" sheetId="6" r:id="rId7"/>
    <sheet name="density data" sheetId="11" r:id="rId8"/>
    <sheet name="W.E. depth calculation" sheetId="15" r:id="rId9"/>
    <sheet name="Stratigrapy" sheetId="14" r:id="rId10"/>
    <sheet name="Beta Data" sheetId="13" r:id="rId11"/>
    <sheet name="chem samples" sheetId="8" r:id="rId12"/>
    <sheet name="chem ann data" sheetId="9" r:id="rId13"/>
    <sheet name="core log" sheetId="10" r:id="rId14"/>
    <sheet name="syntheses" sheetId="12" r:id="rId15"/>
  </sheets>
  <definedNames>
    <definedName name="_6345EXC" localSheetId="1">'dust samples'!$A$8:$T$245</definedName>
    <definedName name="_MailAutoSig" localSheetId="2">'isotope samples'!$G$9</definedName>
  </definedNames>
  <calcPr calcId="152511"/>
</workbook>
</file>

<file path=xl/calcChain.xml><?xml version="1.0" encoding="utf-8"?>
<calcChain xmlns="http://schemas.openxmlformats.org/spreadsheetml/2006/main">
  <c r="D366" i="15" l="1"/>
  <c r="D365" i="15"/>
  <c r="D364" i="15"/>
  <c r="D363" i="15"/>
  <c r="D362" i="15"/>
  <c r="D361" i="15"/>
  <c r="D360" i="15"/>
  <c r="F360" i="15" s="1"/>
  <c r="D359" i="15"/>
  <c r="F359" i="15" s="1"/>
  <c r="D358" i="15"/>
  <c r="D357" i="15"/>
  <c r="D356" i="15"/>
  <c r="D355" i="15"/>
  <c r="D354" i="15"/>
  <c r="D353" i="15"/>
  <c r="D352" i="15"/>
  <c r="D351" i="15"/>
  <c r="F351" i="15" s="1"/>
  <c r="D350" i="15"/>
  <c r="D349" i="15"/>
  <c r="D348" i="15"/>
  <c r="F348" i="15" s="1"/>
  <c r="D347" i="15"/>
  <c r="D346" i="15"/>
  <c r="D345" i="15"/>
  <c r="F345" i="15" s="1"/>
  <c r="D344" i="15"/>
  <c r="F344" i="15" s="1"/>
  <c r="D343" i="15"/>
  <c r="F343" i="15" s="1"/>
  <c r="D342" i="15"/>
  <c r="D341" i="15"/>
  <c r="D340" i="15"/>
  <c r="D339" i="15"/>
  <c r="D338" i="15"/>
  <c r="F338" i="15" s="1"/>
  <c r="D337" i="15"/>
  <c r="F337" i="15" s="1"/>
  <c r="D336" i="15"/>
  <c r="F336" i="15" s="1"/>
  <c r="D335" i="15"/>
  <c r="F335" i="15" s="1"/>
  <c r="D334" i="15"/>
  <c r="D333" i="15"/>
  <c r="D332" i="15"/>
  <c r="D331" i="15"/>
  <c r="D330" i="15"/>
  <c r="D329" i="15"/>
  <c r="D328" i="15"/>
  <c r="F328" i="15" s="1"/>
  <c r="D327" i="15"/>
  <c r="F327" i="15" s="1"/>
  <c r="D326" i="15"/>
  <c r="D325" i="15"/>
  <c r="D324" i="15"/>
  <c r="D323" i="15"/>
  <c r="D322" i="15"/>
  <c r="D321" i="15"/>
  <c r="D320" i="15"/>
  <c r="D319" i="15"/>
  <c r="F319" i="15" s="1"/>
  <c r="D318" i="15"/>
  <c r="D317" i="15"/>
  <c r="D316" i="15"/>
  <c r="F316" i="15" s="1"/>
  <c r="D315" i="15"/>
  <c r="D314" i="15"/>
  <c r="D313" i="15"/>
  <c r="F313" i="15" s="1"/>
  <c r="D312" i="15"/>
  <c r="F312" i="15" s="1"/>
  <c r="D311" i="15"/>
  <c r="F311" i="15" s="1"/>
  <c r="D310" i="15"/>
  <c r="D309" i="15"/>
  <c r="D308" i="15"/>
  <c r="D307" i="15"/>
  <c r="D306" i="15"/>
  <c r="F306" i="15" s="1"/>
  <c r="D305" i="15"/>
  <c r="F305" i="15" s="1"/>
  <c r="D304" i="15"/>
  <c r="F304" i="15" s="1"/>
  <c r="D303" i="15"/>
  <c r="F303" i="15" s="1"/>
  <c r="D302" i="15"/>
  <c r="D301" i="15"/>
  <c r="D300" i="15"/>
  <c r="D299" i="15"/>
  <c r="D298" i="15"/>
  <c r="D297" i="15"/>
  <c r="D296" i="15"/>
  <c r="F296" i="15" s="1"/>
  <c r="D295" i="15"/>
  <c r="F295" i="15" s="1"/>
  <c r="D294" i="15"/>
  <c r="D293" i="15"/>
  <c r="D292" i="15"/>
  <c r="D291" i="15"/>
  <c r="D290" i="15"/>
  <c r="D289" i="15"/>
  <c r="D288" i="15"/>
  <c r="D287" i="15"/>
  <c r="F287" i="15" s="1"/>
  <c r="D286" i="15"/>
  <c r="D285" i="15"/>
  <c r="D284" i="15"/>
  <c r="F284" i="15" s="1"/>
  <c r="D283" i="15"/>
  <c r="D282" i="15"/>
  <c r="D281" i="15"/>
  <c r="F281" i="15" s="1"/>
  <c r="D280" i="15"/>
  <c r="F280" i="15" s="1"/>
  <c r="D279" i="15"/>
  <c r="F279" i="15" s="1"/>
  <c r="D278" i="15"/>
  <c r="D277" i="15"/>
  <c r="D276" i="15"/>
  <c r="D275" i="15"/>
  <c r="D274" i="15"/>
  <c r="F274" i="15" s="1"/>
  <c r="D273" i="15"/>
  <c r="F273" i="15" s="1"/>
  <c r="D272" i="15"/>
  <c r="F272" i="15" s="1"/>
  <c r="D271" i="15"/>
  <c r="F271" i="15" s="1"/>
  <c r="D270" i="15"/>
  <c r="D269" i="15"/>
  <c r="D268" i="15"/>
  <c r="D267" i="15"/>
  <c r="D266" i="15"/>
  <c r="D265" i="15"/>
  <c r="D264" i="15"/>
  <c r="F264" i="15" s="1"/>
  <c r="D263" i="15"/>
  <c r="F263" i="15" s="1"/>
  <c r="D262" i="15"/>
  <c r="D261" i="15"/>
  <c r="D260" i="15"/>
  <c r="D259" i="15"/>
  <c r="D258" i="15"/>
  <c r="D257" i="15"/>
  <c r="D256" i="15"/>
  <c r="D255" i="15"/>
  <c r="F255" i="15" s="1"/>
  <c r="D254" i="15"/>
  <c r="D253" i="15"/>
  <c r="D252" i="15"/>
  <c r="F252" i="15" s="1"/>
  <c r="D251" i="15"/>
  <c r="D250" i="15"/>
  <c r="D249" i="15"/>
  <c r="F249" i="15" s="1"/>
  <c r="D248" i="15"/>
  <c r="F248" i="15" s="1"/>
  <c r="D247" i="15"/>
  <c r="F247" i="15" s="1"/>
  <c r="D246" i="15"/>
  <c r="D245" i="15"/>
  <c r="D244" i="15"/>
  <c r="D243" i="15"/>
  <c r="D242" i="15"/>
  <c r="F242" i="15" s="1"/>
  <c r="D241" i="15"/>
  <c r="F241" i="15" s="1"/>
  <c r="D240" i="15"/>
  <c r="F240" i="15" s="1"/>
  <c r="D239" i="15"/>
  <c r="F239" i="15" s="1"/>
  <c r="D238" i="15"/>
  <c r="D237" i="15"/>
  <c r="D236" i="15"/>
  <c r="D235" i="15"/>
  <c r="D234" i="15"/>
  <c r="D233" i="15"/>
  <c r="D232" i="15"/>
  <c r="F232" i="15" s="1"/>
  <c r="D231" i="15"/>
  <c r="F231" i="15" s="1"/>
  <c r="D230" i="15"/>
  <c r="D229" i="15"/>
  <c r="D228" i="15"/>
  <c r="D227" i="15"/>
  <c r="D226" i="15"/>
  <c r="D225" i="15"/>
  <c r="D224" i="15"/>
  <c r="D223" i="15"/>
  <c r="F223" i="15" s="1"/>
  <c r="D222" i="15"/>
  <c r="D221" i="15"/>
  <c r="D220" i="15"/>
  <c r="F220" i="15" s="1"/>
  <c r="D219" i="15"/>
  <c r="D218" i="15"/>
  <c r="F218" i="15" s="1"/>
  <c r="D217" i="15"/>
  <c r="F217" i="15" s="1"/>
  <c r="D216" i="15"/>
  <c r="F216" i="15" s="1"/>
  <c r="D215" i="15"/>
  <c r="F215" i="15" s="1"/>
  <c r="D214" i="15"/>
  <c r="D213" i="15"/>
  <c r="D212" i="15"/>
  <c r="D211" i="15"/>
  <c r="D210" i="15"/>
  <c r="F210" i="15" s="1"/>
  <c r="D209" i="15"/>
  <c r="F209" i="15" s="1"/>
  <c r="D208" i="15"/>
  <c r="F208" i="15" s="1"/>
  <c r="D207" i="15"/>
  <c r="F207" i="15" s="1"/>
  <c r="D206" i="15"/>
  <c r="D205" i="15"/>
  <c r="D204" i="15"/>
  <c r="D203" i="15"/>
  <c r="D202" i="15"/>
  <c r="D201" i="15"/>
  <c r="D200" i="15"/>
  <c r="F200" i="15" s="1"/>
  <c r="D199" i="15"/>
  <c r="F199" i="15" s="1"/>
  <c r="D198" i="15"/>
  <c r="D197" i="15"/>
  <c r="D196" i="15"/>
  <c r="D195" i="15"/>
  <c r="D194" i="15"/>
  <c r="D193" i="15"/>
  <c r="D192" i="15"/>
  <c r="D191" i="15"/>
  <c r="F191" i="15" s="1"/>
  <c r="D190" i="15"/>
  <c r="D189" i="15"/>
  <c r="D188" i="15"/>
  <c r="F188" i="15" s="1"/>
  <c r="D187" i="15"/>
  <c r="D186" i="15"/>
  <c r="F186" i="15" s="1"/>
  <c r="D185" i="15"/>
  <c r="F185" i="15" s="1"/>
  <c r="E8" i="15"/>
  <c r="E9" i="15" s="1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E96" i="15" s="1"/>
  <c r="E97" i="15" s="1"/>
  <c r="E98" i="15" s="1"/>
  <c r="E99" i="15" s="1"/>
  <c r="E100" i="15" s="1"/>
  <c r="E101" i="15" s="1"/>
  <c r="E102" i="15" s="1"/>
  <c r="E103" i="15" s="1"/>
  <c r="E104" i="15" s="1"/>
  <c r="E105" i="15" s="1"/>
  <c r="E106" i="15" s="1"/>
  <c r="E107" i="15" s="1"/>
  <c r="E108" i="15" s="1"/>
  <c r="E109" i="15" s="1"/>
  <c r="E110" i="15" s="1"/>
  <c r="E111" i="15" s="1"/>
  <c r="E112" i="15" s="1"/>
  <c r="E113" i="15" s="1"/>
  <c r="E114" i="15" s="1"/>
  <c r="E115" i="15" s="1"/>
  <c r="E116" i="15" s="1"/>
  <c r="E117" i="15" s="1"/>
  <c r="E118" i="15" s="1"/>
  <c r="E119" i="15" s="1"/>
  <c r="E120" i="15" s="1"/>
  <c r="E121" i="15" s="1"/>
  <c r="E122" i="15" s="1"/>
  <c r="E123" i="15" s="1"/>
  <c r="E124" i="15" s="1"/>
  <c r="E125" i="15" s="1"/>
  <c r="E126" i="15" s="1"/>
  <c r="E127" i="15" s="1"/>
  <c r="E128" i="15" s="1"/>
  <c r="E129" i="15" s="1"/>
  <c r="E130" i="15" s="1"/>
  <c r="E131" i="15" s="1"/>
  <c r="E132" i="15" s="1"/>
  <c r="E133" i="15" s="1"/>
  <c r="E134" i="15" s="1"/>
  <c r="E135" i="15" s="1"/>
  <c r="E136" i="15" s="1"/>
  <c r="E137" i="15" s="1"/>
  <c r="E138" i="15" s="1"/>
  <c r="E139" i="15" s="1"/>
  <c r="E140" i="15" s="1"/>
  <c r="E141" i="15" s="1"/>
  <c r="E142" i="15" s="1"/>
  <c r="E143" i="15" s="1"/>
  <c r="E144" i="15" s="1"/>
  <c r="E145" i="15" s="1"/>
  <c r="E146" i="15" s="1"/>
  <c r="E147" i="15" s="1"/>
  <c r="E148" i="15" s="1"/>
  <c r="E149" i="15" s="1"/>
  <c r="E150" i="15" s="1"/>
  <c r="E151" i="15" s="1"/>
  <c r="E152" i="15" s="1"/>
  <c r="E153" i="15" s="1"/>
  <c r="E154" i="15" s="1"/>
  <c r="E155" i="15" s="1"/>
  <c r="E156" i="15" s="1"/>
  <c r="E157" i="15" s="1"/>
  <c r="E158" i="15" s="1"/>
  <c r="E159" i="15" s="1"/>
  <c r="E160" i="15" s="1"/>
  <c r="E161" i="15" s="1"/>
  <c r="E162" i="15" s="1"/>
  <c r="E163" i="15" s="1"/>
  <c r="E164" i="15" s="1"/>
  <c r="E165" i="15" s="1"/>
  <c r="E166" i="15" s="1"/>
  <c r="E167" i="15" s="1"/>
  <c r="E168" i="15" s="1"/>
  <c r="E169" i="15" s="1"/>
  <c r="E170" i="15" s="1"/>
  <c r="E171" i="15" s="1"/>
  <c r="E172" i="15" s="1"/>
  <c r="E173" i="15" s="1"/>
  <c r="E174" i="15" s="1"/>
  <c r="E175" i="15" s="1"/>
  <c r="E176" i="15" s="1"/>
  <c r="E177" i="15" s="1"/>
  <c r="E178" i="15" s="1"/>
  <c r="E179" i="15" s="1"/>
  <c r="E180" i="15" s="1"/>
  <c r="E181" i="15" s="1"/>
  <c r="E182" i="15" s="1"/>
  <c r="E183" i="15" s="1"/>
  <c r="E184" i="15" s="1"/>
  <c r="E185" i="15" s="1"/>
  <c r="E7" i="15"/>
  <c r="F365" i="15"/>
  <c r="F357" i="15"/>
  <c r="F349" i="15"/>
  <c r="F341" i="15"/>
  <c r="F333" i="15"/>
  <c r="F325" i="15"/>
  <c r="F317" i="15"/>
  <c r="F309" i="15"/>
  <c r="F301" i="15"/>
  <c r="F293" i="15"/>
  <c r="F285" i="15"/>
  <c r="F277" i="15"/>
  <c r="F269" i="15"/>
  <c r="F261" i="15"/>
  <c r="F253" i="15"/>
  <c r="F245" i="15"/>
  <c r="F237" i="15"/>
  <c r="F229" i="15"/>
  <c r="F221" i="15"/>
  <c r="F213" i="15"/>
  <c r="F205" i="15"/>
  <c r="F197" i="15"/>
  <c r="F189" i="15"/>
  <c r="D184" i="15"/>
  <c r="D183" i="15"/>
  <c r="F183" i="15" s="1"/>
  <c r="D182" i="15"/>
  <c r="D181" i="15"/>
  <c r="F181" i="15" s="1"/>
  <c r="D180" i="15"/>
  <c r="D179" i="15"/>
  <c r="D178" i="15"/>
  <c r="D177" i="15"/>
  <c r="D176" i="15"/>
  <c r="D175" i="15"/>
  <c r="F175" i="15" s="1"/>
  <c r="D174" i="15"/>
  <c r="D173" i="15"/>
  <c r="F173" i="15" s="1"/>
  <c r="D172" i="15"/>
  <c r="D171" i="15"/>
  <c r="D170" i="15"/>
  <c r="D169" i="15"/>
  <c r="D168" i="15"/>
  <c r="D167" i="15"/>
  <c r="F167" i="15" s="1"/>
  <c r="D166" i="15"/>
  <c r="D165" i="15"/>
  <c r="F165" i="15" s="1"/>
  <c r="D164" i="15"/>
  <c r="D163" i="15"/>
  <c r="D162" i="15"/>
  <c r="D161" i="15"/>
  <c r="D160" i="15"/>
  <c r="D159" i="15"/>
  <c r="F159" i="15" s="1"/>
  <c r="D158" i="15"/>
  <c r="D157" i="15"/>
  <c r="F157" i="15" s="1"/>
  <c r="D156" i="15"/>
  <c r="D155" i="15"/>
  <c r="D154" i="15"/>
  <c r="D153" i="15"/>
  <c r="D152" i="15"/>
  <c r="D151" i="15"/>
  <c r="F151" i="15" s="1"/>
  <c r="D150" i="15"/>
  <c r="D149" i="15"/>
  <c r="F149" i="15" s="1"/>
  <c r="D148" i="15"/>
  <c r="D147" i="15"/>
  <c r="D146" i="15"/>
  <c r="D145" i="15"/>
  <c r="D144" i="15"/>
  <c r="D143" i="15"/>
  <c r="F143" i="15" s="1"/>
  <c r="D142" i="15"/>
  <c r="D141" i="15"/>
  <c r="F141" i="15" s="1"/>
  <c r="D140" i="15"/>
  <c r="D139" i="15"/>
  <c r="D138" i="15"/>
  <c r="D137" i="15"/>
  <c r="D136" i="15"/>
  <c r="D135" i="15"/>
  <c r="F135" i="15" s="1"/>
  <c r="D134" i="15"/>
  <c r="D133" i="15"/>
  <c r="F133" i="15" s="1"/>
  <c r="D132" i="15"/>
  <c r="D131" i="15"/>
  <c r="D130" i="15"/>
  <c r="D129" i="15"/>
  <c r="D128" i="15"/>
  <c r="D127" i="15"/>
  <c r="F127" i="15" s="1"/>
  <c r="D126" i="15"/>
  <c r="D125" i="15"/>
  <c r="F125" i="15" s="1"/>
  <c r="D124" i="15"/>
  <c r="D123" i="15"/>
  <c r="D122" i="15"/>
  <c r="D121" i="15"/>
  <c r="D120" i="15"/>
  <c r="D119" i="15"/>
  <c r="F119" i="15" s="1"/>
  <c r="D118" i="15"/>
  <c r="D117" i="15"/>
  <c r="F117" i="15" s="1"/>
  <c r="D116" i="15"/>
  <c r="D115" i="15"/>
  <c r="D114" i="15"/>
  <c r="D113" i="15"/>
  <c r="D112" i="15"/>
  <c r="D111" i="15"/>
  <c r="F111" i="15" s="1"/>
  <c r="D110" i="15"/>
  <c r="D109" i="15"/>
  <c r="F109" i="15" s="1"/>
  <c r="D108" i="15"/>
  <c r="D107" i="15"/>
  <c r="D106" i="15"/>
  <c r="D105" i="15"/>
  <c r="D104" i="15"/>
  <c r="D103" i="15"/>
  <c r="F103" i="15" s="1"/>
  <c r="D102" i="15"/>
  <c r="D101" i="15"/>
  <c r="F101" i="15" s="1"/>
  <c r="D100" i="15"/>
  <c r="D99" i="15"/>
  <c r="D98" i="15"/>
  <c r="D97" i="15"/>
  <c r="D96" i="15"/>
  <c r="D95" i="15"/>
  <c r="F95" i="15" s="1"/>
  <c r="D94" i="15"/>
  <c r="D93" i="15"/>
  <c r="F93" i="15" s="1"/>
  <c r="D92" i="15"/>
  <c r="D91" i="15"/>
  <c r="D90" i="15"/>
  <c r="D89" i="15"/>
  <c r="D88" i="15"/>
  <c r="D87" i="15"/>
  <c r="F87" i="15" s="1"/>
  <c r="D86" i="15"/>
  <c r="D85" i="15"/>
  <c r="F85" i="15" s="1"/>
  <c r="D84" i="15"/>
  <c r="D83" i="15"/>
  <c r="D82" i="15"/>
  <c r="D81" i="15"/>
  <c r="D80" i="15"/>
  <c r="D79" i="15"/>
  <c r="F79" i="15" s="1"/>
  <c r="D78" i="15"/>
  <c r="D77" i="15"/>
  <c r="F77" i="15" s="1"/>
  <c r="D76" i="15"/>
  <c r="D75" i="15"/>
  <c r="D74" i="15"/>
  <c r="D73" i="15"/>
  <c r="D72" i="15"/>
  <c r="D71" i="15"/>
  <c r="F71" i="15" s="1"/>
  <c r="D70" i="15"/>
  <c r="D69" i="15"/>
  <c r="F69" i="15" s="1"/>
  <c r="D68" i="15"/>
  <c r="D67" i="15"/>
  <c r="D66" i="15"/>
  <c r="D65" i="15"/>
  <c r="D64" i="15"/>
  <c r="D63" i="15"/>
  <c r="F63" i="15" s="1"/>
  <c r="D62" i="15"/>
  <c r="D61" i="15"/>
  <c r="F61" i="15" s="1"/>
  <c r="D60" i="15"/>
  <c r="D59" i="15"/>
  <c r="D58" i="15"/>
  <c r="D57" i="15"/>
  <c r="D56" i="15"/>
  <c r="D55" i="15"/>
  <c r="F55" i="15" s="1"/>
  <c r="D54" i="15"/>
  <c r="D53" i="15"/>
  <c r="F53" i="15" s="1"/>
  <c r="D52" i="15"/>
  <c r="D51" i="15"/>
  <c r="D50" i="15"/>
  <c r="D49" i="15"/>
  <c r="D48" i="15"/>
  <c r="D47" i="15"/>
  <c r="F47" i="15" s="1"/>
  <c r="D46" i="15"/>
  <c r="D45" i="15"/>
  <c r="F45" i="15" s="1"/>
  <c r="D44" i="15"/>
  <c r="D43" i="15"/>
  <c r="D42" i="15"/>
  <c r="D41" i="15"/>
  <c r="D40" i="15"/>
  <c r="D39" i="15"/>
  <c r="F39" i="15" s="1"/>
  <c r="D38" i="15"/>
  <c r="D37" i="15"/>
  <c r="F37" i="15" s="1"/>
  <c r="D36" i="15"/>
  <c r="D35" i="15"/>
  <c r="D34" i="15"/>
  <c r="D33" i="15"/>
  <c r="D32" i="15"/>
  <c r="D31" i="15"/>
  <c r="F31" i="15" s="1"/>
  <c r="D30" i="15"/>
  <c r="D29" i="15"/>
  <c r="F29" i="15" s="1"/>
  <c r="D28" i="15"/>
  <c r="D27" i="15"/>
  <c r="D26" i="15"/>
  <c r="D25" i="15"/>
  <c r="D24" i="15"/>
  <c r="D23" i="15"/>
  <c r="F23" i="15" s="1"/>
  <c r="D22" i="15"/>
  <c r="D21" i="15"/>
  <c r="F21" i="15" s="1"/>
  <c r="D20" i="15"/>
  <c r="D19" i="15"/>
  <c r="D18" i="15"/>
  <c r="D17" i="15"/>
  <c r="D16" i="15"/>
  <c r="D15" i="15"/>
  <c r="F15" i="15" s="1"/>
  <c r="D14" i="15"/>
  <c r="D13" i="15"/>
  <c r="F13" i="15" s="1"/>
  <c r="D12" i="15"/>
  <c r="D11" i="15"/>
  <c r="D10" i="15"/>
  <c r="D9" i="15"/>
  <c r="D8" i="15"/>
  <c r="D7" i="15"/>
  <c r="F7" i="15" s="1"/>
  <c r="D6" i="15"/>
  <c r="F366" i="15"/>
  <c r="F364" i="15"/>
  <c r="F363" i="15"/>
  <c r="F362" i="15"/>
  <c r="F361" i="15"/>
  <c r="F358" i="15"/>
  <c r="F356" i="15"/>
  <c r="F355" i="15"/>
  <c r="F354" i="15"/>
  <c r="F353" i="15"/>
  <c r="F352" i="15"/>
  <c r="F350" i="15"/>
  <c r="F347" i="15"/>
  <c r="F346" i="15"/>
  <c r="F342" i="15"/>
  <c r="F340" i="15"/>
  <c r="F339" i="15"/>
  <c r="F334" i="15"/>
  <c r="F332" i="15"/>
  <c r="F331" i="15"/>
  <c r="F330" i="15"/>
  <c r="F329" i="15"/>
  <c r="F326" i="15"/>
  <c r="F324" i="15"/>
  <c r="F323" i="15"/>
  <c r="F322" i="15"/>
  <c r="F321" i="15"/>
  <c r="F320" i="15"/>
  <c r="F318" i="15"/>
  <c r="F315" i="15"/>
  <c r="F314" i="15"/>
  <c r="F310" i="15"/>
  <c r="F308" i="15"/>
  <c r="F307" i="15"/>
  <c r="F302" i="15"/>
  <c r="F300" i="15"/>
  <c r="F299" i="15"/>
  <c r="F298" i="15"/>
  <c r="F297" i="15"/>
  <c r="F294" i="15"/>
  <c r="F292" i="15"/>
  <c r="F291" i="15"/>
  <c r="F290" i="15"/>
  <c r="F289" i="15"/>
  <c r="F288" i="15"/>
  <c r="F286" i="15"/>
  <c r="F283" i="15"/>
  <c r="F282" i="15"/>
  <c r="F278" i="15"/>
  <c r="F276" i="15"/>
  <c r="F275" i="15"/>
  <c r="F270" i="15"/>
  <c r="F268" i="15"/>
  <c r="F267" i="15"/>
  <c r="F266" i="15"/>
  <c r="F265" i="15"/>
  <c r="F262" i="15"/>
  <c r="F260" i="15"/>
  <c r="F259" i="15"/>
  <c r="F258" i="15"/>
  <c r="F257" i="15"/>
  <c r="F256" i="15"/>
  <c r="F254" i="15"/>
  <c r="F251" i="15"/>
  <c r="F250" i="15"/>
  <c r="F246" i="15"/>
  <c r="F244" i="15"/>
  <c r="F243" i="15"/>
  <c r="F238" i="15"/>
  <c r="F236" i="15"/>
  <c r="F235" i="15"/>
  <c r="F234" i="15"/>
  <c r="F233" i="15"/>
  <c r="F230" i="15"/>
  <c r="F228" i="15"/>
  <c r="F227" i="15"/>
  <c r="F226" i="15"/>
  <c r="F225" i="15"/>
  <c r="F224" i="15"/>
  <c r="F222" i="15"/>
  <c r="F219" i="15"/>
  <c r="F214" i="15"/>
  <c r="F212" i="15"/>
  <c r="F211" i="15"/>
  <c r="F206" i="15"/>
  <c r="F204" i="15"/>
  <c r="F203" i="15"/>
  <c r="F202" i="15"/>
  <c r="F201" i="15"/>
  <c r="F198" i="15"/>
  <c r="F196" i="15"/>
  <c r="F195" i="15"/>
  <c r="F194" i="15"/>
  <c r="F193" i="15"/>
  <c r="F192" i="15"/>
  <c r="F190" i="15"/>
  <c r="F187" i="15"/>
  <c r="F184" i="15"/>
  <c r="F182" i="15"/>
  <c r="F180" i="15"/>
  <c r="F179" i="15"/>
  <c r="F178" i="15"/>
  <c r="F177" i="15"/>
  <c r="F176" i="15"/>
  <c r="F174" i="15"/>
  <c r="F172" i="15"/>
  <c r="F171" i="15"/>
  <c r="F170" i="15"/>
  <c r="F169" i="15"/>
  <c r="F168" i="15"/>
  <c r="F166" i="15"/>
  <c r="F164" i="15"/>
  <c r="F163" i="15"/>
  <c r="F162" i="15"/>
  <c r="F161" i="15"/>
  <c r="F160" i="15"/>
  <c r="F158" i="15"/>
  <c r="F156" i="15"/>
  <c r="F155" i="15"/>
  <c r="F154" i="15"/>
  <c r="F153" i="15"/>
  <c r="F152" i="15"/>
  <c r="F150" i="15"/>
  <c r="F148" i="15"/>
  <c r="F147" i="15"/>
  <c r="F146" i="15"/>
  <c r="F145" i="15"/>
  <c r="F144" i="15"/>
  <c r="F142" i="15"/>
  <c r="F140" i="15"/>
  <c r="F139" i="15"/>
  <c r="F138" i="15"/>
  <c r="F137" i="15"/>
  <c r="F136" i="15"/>
  <c r="F134" i="15"/>
  <c r="F132" i="15"/>
  <c r="F131" i="15"/>
  <c r="F130" i="15"/>
  <c r="F129" i="15"/>
  <c r="F128" i="15"/>
  <c r="F126" i="15"/>
  <c r="F124" i="15"/>
  <c r="F123" i="15"/>
  <c r="F122" i="15"/>
  <c r="F121" i="15"/>
  <c r="F120" i="15"/>
  <c r="F118" i="15"/>
  <c r="F116" i="15"/>
  <c r="F115" i="15"/>
  <c r="F114" i="15"/>
  <c r="F113" i="15"/>
  <c r="F112" i="15"/>
  <c r="F110" i="15"/>
  <c r="F108" i="15"/>
  <c r="F107" i="15"/>
  <c r="F106" i="15"/>
  <c r="F105" i="15"/>
  <c r="F104" i="15"/>
  <c r="F102" i="15"/>
  <c r="F100" i="15"/>
  <c r="F99" i="15"/>
  <c r="F98" i="15"/>
  <c r="F97" i="15"/>
  <c r="F96" i="15"/>
  <c r="F94" i="15"/>
  <c r="F92" i="15"/>
  <c r="F91" i="15"/>
  <c r="F90" i="15"/>
  <c r="F89" i="15"/>
  <c r="F88" i="15"/>
  <c r="F86" i="15"/>
  <c r="F84" i="15"/>
  <c r="F83" i="15"/>
  <c r="F82" i="15"/>
  <c r="F81" i="15"/>
  <c r="F80" i="15"/>
  <c r="F78" i="15"/>
  <c r="F76" i="15"/>
  <c r="F75" i="15"/>
  <c r="F74" i="15"/>
  <c r="F73" i="15"/>
  <c r="F72" i="15"/>
  <c r="F70" i="15"/>
  <c r="F68" i="15"/>
  <c r="F67" i="15"/>
  <c r="F66" i="15"/>
  <c r="F65" i="15"/>
  <c r="F64" i="15"/>
  <c r="F62" i="15"/>
  <c r="F60" i="15"/>
  <c r="F59" i="15"/>
  <c r="F58" i="15"/>
  <c r="F57" i="15"/>
  <c r="F56" i="15"/>
  <c r="F54" i="15"/>
  <c r="F52" i="15"/>
  <c r="F51" i="15"/>
  <c r="F50" i="15"/>
  <c r="F49" i="15"/>
  <c r="F48" i="15"/>
  <c r="F46" i="15"/>
  <c r="F44" i="15"/>
  <c r="F43" i="15"/>
  <c r="F42" i="15"/>
  <c r="F41" i="15"/>
  <c r="F40" i="15"/>
  <c r="F38" i="15"/>
  <c r="F36" i="15"/>
  <c r="F35" i="15"/>
  <c r="F34" i="15"/>
  <c r="F33" i="15"/>
  <c r="F32" i="15"/>
  <c r="F30" i="15"/>
  <c r="F28" i="15"/>
  <c r="F27" i="15"/>
  <c r="F26" i="15"/>
  <c r="F25" i="15"/>
  <c r="F24" i="15"/>
  <c r="F22" i="15"/>
  <c r="F20" i="15"/>
  <c r="F19" i="15"/>
  <c r="F18" i="15"/>
  <c r="F17" i="15"/>
  <c r="F16" i="15"/>
  <c r="F14" i="15"/>
  <c r="F12" i="15"/>
  <c r="F11" i="15"/>
  <c r="F10" i="15"/>
  <c r="F9" i="15"/>
  <c r="F8" i="15"/>
  <c r="E6" i="15"/>
  <c r="F6" i="15"/>
  <c r="E186" i="15" l="1"/>
  <c r="E187" i="15" s="1"/>
  <c r="E188" i="15" s="1"/>
  <c r="E189" i="15" s="1"/>
  <c r="E190" i="15" s="1"/>
  <c r="E191" i="15" s="1"/>
  <c r="E192" i="15" s="1"/>
  <c r="E193" i="15" s="1"/>
  <c r="E194" i="15" s="1"/>
  <c r="E195" i="15" s="1"/>
  <c r="E196" i="15" s="1"/>
  <c r="E197" i="15" s="1"/>
  <c r="E198" i="15" s="1"/>
  <c r="E199" i="15" s="1"/>
  <c r="E200" i="15" s="1"/>
  <c r="E201" i="15" s="1"/>
  <c r="E202" i="15" s="1"/>
  <c r="E203" i="15" s="1"/>
  <c r="E204" i="15" s="1"/>
  <c r="E205" i="15" s="1"/>
  <c r="E206" i="15" s="1"/>
  <c r="E207" i="15" s="1"/>
  <c r="E208" i="15" s="1"/>
  <c r="E209" i="15" s="1"/>
  <c r="E210" i="15" s="1"/>
  <c r="E211" i="15" s="1"/>
  <c r="E212" i="15" s="1"/>
  <c r="E213" i="15" s="1"/>
  <c r="E214" i="15" s="1"/>
  <c r="E215" i="15" s="1"/>
  <c r="E216" i="15" s="1"/>
  <c r="E217" i="15" s="1"/>
  <c r="E218" i="15" s="1"/>
  <c r="E219" i="15" s="1"/>
  <c r="E220" i="15" s="1"/>
  <c r="E221" i="15" s="1"/>
  <c r="E222" i="15" s="1"/>
  <c r="E223" i="15" s="1"/>
  <c r="E224" i="15" s="1"/>
  <c r="E225" i="15" s="1"/>
  <c r="E226" i="15" s="1"/>
  <c r="E227" i="15" s="1"/>
  <c r="E228" i="15" s="1"/>
  <c r="E229" i="15" s="1"/>
  <c r="E230" i="15" s="1"/>
  <c r="E231" i="15" s="1"/>
  <c r="E232" i="15" s="1"/>
  <c r="E233" i="15" s="1"/>
  <c r="E234" i="15" s="1"/>
  <c r="E235" i="15" s="1"/>
  <c r="E236" i="15" s="1"/>
  <c r="E237" i="15" s="1"/>
  <c r="E238" i="15" s="1"/>
  <c r="E239" i="15" s="1"/>
  <c r="E240" i="15" s="1"/>
  <c r="E241" i="15" s="1"/>
  <c r="E242" i="15" s="1"/>
  <c r="E243" i="15" s="1"/>
  <c r="E244" i="15" s="1"/>
  <c r="E245" i="15" s="1"/>
  <c r="E246" i="15" s="1"/>
  <c r="E247" i="15" s="1"/>
  <c r="E248" i="15" s="1"/>
  <c r="E249" i="15" s="1"/>
  <c r="E250" i="15" s="1"/>
  <c r="E251" i="15" s="1"/>
  <c r="E252" i="15" s="1"/>
  <c r="E253" i="15" s="1"/>
  <c r="E254" i="15" s="1"/>
  <c r="E255" i="15" s="1"/>
  <c r="E256" i="15" s="1"/>
  <c r="E257" i="15" s="1"/>
  <c r="E258" i="15" s="1"/>
  <c r="E259" i="15" s="1"/>
  <c r="E260" i="15" s="1"/>
  <c r="E261" i="15" s="1"/>
  <c r="E262" i="15" s="1"/>
  <c r="E263" i="15" s="1"/>
  <c r="E264" i="15" s="1"/>
  <c r="E265" i="15" s="1"/>
  <c r="E266" i="15" s="1"/>
  <c r="E267" i="15" s="1"/>
  <c r="E268" i="15" s="1"/>
  <c r="E269" i="15" s="1"/>
  <c r="E270" i="15" s="1"/>
  <c r="E271" i="15" s="1"/>
  <c r="E272" i="15" s="1"/>
  <c r="E273" i="15" s="1"/>
  <c r="E274" i="15" s="1"/>
  <c r="E275" i="15" s="1"/>
  <c r="E276" i="15" s="1"/>
  <c r="E277" i="15" s="1"/>
  <c r="E278" i="15" s="1"/>
  <c r="E279" i="15" s="1"/>
  <c r="E280" i="15" s="1"/>
  <c r="E281" i="15" s="1"/>
  <c r="E282" i="15" s="1"/>
  <c r="E283" i="15" s="1"/>
  <c r="E284" i="15" s="1"/>
  <c r="E285" i="15" s="1"/>
  <c r="E286" i="15" s="1"/>
  <c r="E287" i="15" s="1"/>
  <c r="E288" i="15" s="1"/>
  <c r="E289" i="15" s="1"/>
  <c r="E290" i="15" s="1"/>
  <c r="E291" i="15" s="1"/>
  <c r="E292" i="15" s="1"/>
  <c r="E293" i="15" s="1"/>
  <c r="E294" i="15" s="1"/>
  <c r="E295" i="15" s="1"/>
  <c r="E296" i="15" s="1"/>
  <c r="E297" i="15" s="1"/>
  <c r="E298" i="15" s="1"/>
  <c r="E299" i="15" s="1"/>
  <c r="E300" i="15" s="1"/>
  <c r="E301" i="15" s="1"/>
  <c r="E302" i="15" s="1"/>
  <c r="E303" i="15" s="1"/>
  <c r="E304" i="15" s="1"/>
  <c r="E305" i="15" s="1"/>
  <c r="E306" i="15" s="1"/>
  <c r="E307" i="15" s="1"/>
  <c r="E308" i="15" s="1"/>
  <c r="E309" i="15" s="1"/>
  <c r="E310" i="15" s="1"/>
  <c r="E311" i="15" s="1"/>
  <c r="E312" i="15" s="1"/>
  <c r="E313" i="15" s="1"/>
  <c r="E314" i="15" s="1"/>
  <c r="E315" i="15" s="1"/>
  <c r="E316" i="15" s="1"/>
  <c r="E317" i="15" s="1"/>
  <c r="E318" i="15" s="1"/>
  <c r="E319" i="15" s="1"/>
  <c r="E320" i="15" s="1"/>
  <c r="E321" i="15" s="1"/>
  <c r="E322" i="15" s="1"/>
  <c r="E323" i="15" s="1"/>
  <c r="E324" i="15" s="1"/>
  <c r="E325" i="15" s="1"/>
  <c r="E326" i="15" s="1"/>
  <c r="E327" i="15" s="1"/>
  <c r="E328" i="15" s="1"/>
  <c r="E329" i="15" s="1"/>
  <c r="E330" i="15" s="1"/>
  <c r="E331" i="15" s="1"/>
  <c r="E332" i="15" s="1"/>
  <c r="E333" i="15" s="1"/>
  <c r="E334" i="15" s="1"/>
  <c r="E335" i="15" s="1"/>
  <c r="E336" i="15" s="1"/>
  <c r="E337" i="15" s="1"/>
  <c r="E338" i="15" s="1"/>
  <c r="E339" i="15" s="1"/>
  <c r="E340" i="15" s="1"/>
  <c r="E341" i="15" s="1"/>
  <c r="E342" i="15" s="1"/>
  <c r="E343" i="15" s="1"/>
  <c r="E344" i="15" s="1"/>
  <c r="E345" i="15" s="1"/>
  <c r="E346" i="15" s="1"/>
  <c r="E347" i="15" s="1"/>
  <c r="E348" i="15" s="1"/>
  <c r="E349" i="15" s="1"/>
  <c r="E350" i="15" s="1"/>
  <c r="E351" i="15" s="1"/>
  <c r="E352" i="15" s="1"/>
  <c r="E353" i="15" s="1"/>
  <c r="E354" i="15" s="1"/>
  <c r="E355" i="15" s="1"/>
  <c r="E356" i="15" s="1"/>
  <c r="E357" i="15" s="1"/>
  <c r="E358" i="15" s="1"/>
  <c r="E359" i="15" s="1"/>
  <c r="E360" i="15" s="1"/>
  <c r="E361" i="15" s="1"/>
  <c r="E362" i="15" s="1"/>
  <c r="E363" i="15" s="1"/>
  <c r="E364" i="15" s="1"/>
  <c r="E365" i="15" s="1"/>
  <c r="E366" i="15" s="1"/>
  <c r="A367" i="15" l="1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6" i="15"/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I24" i="6"/>
  <c r="I25" i="6"/>
  <c r="I26" i="6"/>
  <c r="I27" i="6"/>
  <c r="I28" i="6"/>
  <c r="I29" i="6"/>
  <c r="I30" i="6"/>
  <c r="I31" i="6"/>
  <c r="I32" i="6"/>
  <c r="I33" i="6"/>
  <c r="I34" i="6"/>
  <c r="I35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K24" i="6" l="1"/>
  <c r="K25" i="6"/>
  <c r="K26" i="6"/>
  <c r="K27" i="6"/>
  <c r="K28" i="6"/>
  <c r="K29" i="6"/>
  <c r="K30" i="6"/>
  <c r="K31" i="6"/>
  <c r="K32" i="6"/>
  <c r="K33" i="6"/>
  <c r="K34" i="6"/>
  <c r="K35" i="6"/>
  <c r="K7" i="6"/>
  <c r="K12" i="6"/>
  <c r="K14" i="6"/>
  <c r="K16" i="6"/>
  <c r="K21" i="6"/>
  <c r="K22" i="6"/>
  <c r="I6" i="6"/>
  <c r="H37" i="6"/>
  <c r="D37" i="6"/>
  <c r="G37" i="6"/>
  <c r="K10" i="6"/>
  <c r="K11" i="6"/>
  <c r="K15" i="6"/>
  <c r="K17" i="6"/>
  <c r="K19" i="6"/>
  <c r="K20" i="6"/>
  <c r="K23" i="6"/>
  <c r="G6" i="6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U12" i="1"/>
  <c r="AI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U14" i="1"/>
  <c r="V14" i="1"/>
  <c r="W14" i="1"/>
  <c r="AI14" i="1"/>
  <c r="X14" i="1"/>
  <c r="Y14" i="1"/>
  <c r="Z14" i="1"/>
  <c r="AA14" i="1"/>
  <c r="AB14" i="1"/>
  <c r="AC14" i="1"/>
  <c r="AD14" i="1"/>
  <c r="AE14" i="1"/>
  <c r="AF14" i="1"/>
  <c r="AG14" i="1"/>
  <c r="AH14" i="1"/>
  <c r="U15" i="1"/>
  <c r="V15" i="1"/>
  <c r="W15" i="1"/>
  <c r="AI15" i="1"/>
  <c r="X15" i="1"/>
  <c r="Y15" i="1"/>
  <c r="Z15" i="1"/>
  <c r="AA15" i="1"/>
  <c r="AB15" i="1"/>
  <c r="AC15" i="1"/>
  <c r="AD15" i="1"/>
  <c r="AE15" i="1"/>
  <c r="AF15" i="1"/>
  <c r="AG15" i="1"/>
  <c r="AH15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U17" i="1"/>
  <c r="V17" i="1"/>
  <c r="W17" i="1"/>
  <c r="AI17" i="1"/>
  <c r="X17" i="1"/>
  <c r="Y17" i="1"/>
  <c r="Z17" i="1"/>
  <c r="AA17" i="1"/>
  <c r="AB17" i="1"/>
  <c r="AC17" i="1"/>
  <c r="AD17" i="1"/>
  <c r="AE17" i="1"/>
  <c r="AF17" i="1"/>
  <c r="AG17" i="1"/>
  <c r="AH17" i="1"/>
  <c r="U18" i="1"/>
  <c r="V18" i="1"/>
  <c r="W18" i="1"/>
  <c r="AI18" i="1"/>
  <c r="X18" i="1"/>
  <c r="Y18" i="1"/>
  <c r="Z18" i="1"/>
  <c r="AA18" i="1"/>
  <c r="AB18" i="1"/>
  <c r="AC18" i="1"/>
  <c r="AD18" i="1"/>
  <c r="AE18" i="1"/>
  <c r="AF18" i="1"/>
  <c r="AG18" i="1"/>
  <c r="AH18" i="1"/>
  <c r="U19" i="1"/>
  <c r="V19" i="1"/>
  <c r="W19" i="1"/>
  <c r="AI19" i="1"/>
  <c r="X19" i="1"/>
  <c r="Y19" i="1"/>
  <c r="Z19" i="1"/>
  <c r="AA19" i="1"/>
  <c r="AB19" i="1"/>
  <c r="AC19" i="1"/>
  <c r="AD19" i="1"/>
  <c r="AE19" i="1"/>
  <c r="AF19" i="1"/>
  <c r="AG19" i="1"/>
  <c r="AH19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U21" i="1"/>
  <c r="AI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U22" i="1"/>
  <c r="V22" i="1"/>
  <c r="W22" i="1"/>
  <c r="AI22" i="1"/>
  <c r="X22" i="1"/>
  <c r="Y22" i="1"/>
  <c r="Z22" i="1"/>
  <c r="AA22" i="1"/>
  <c r="AB22" i="1"/>
  <c r="AC22" i="1"/>
  <c r="AD22" i="1"/>
  <c r="AE22" i="1"/>
  <c r="AF22" i="1"/>
  <c r="AG22" i="1"/>
  <c r="AH22" i="1"/>
  <c r="U23" i="1"/>
  <c r="V23" i="1"/>
  <c r="W23" i="1"/>
  <c r="AI23" i="1"/>
  <c r="X23" i="1"/>
  <c r="Y23" i="1"/>
  <c r="Z23" i="1"/>
  <c r="AA23" i="1"/>
  <c r="AB23" i="1"/>
  <c r="AC23" i="1"/>
  <c r="AD23" i="1"/>
  <c r="AE23" i="1"/>
  <c r="AF23" i="1"/>
  <c r="AG23" i="1"/>
  <c r="AH23" i="1"/>
  <c r="U24" i="1"/>
  <c r="V24" i="1"/>
  <c r="W24" i="1"/>
  <c r="AI24" i="1"/>
  <c r="X24" i="1"/>
  <c r="Y24" i="1"/>
  <c r="Z24" i="1"/>
  <c r="AA24" i="1"/>
  <c r="AB24" i="1"/>
  <c r="AC24" i="1"/>
  <c r="AD24" i="1"/>
  <c r="AE24" i="1"/>
  <c r="AF24" i="1"/>
  <c r="AG24" i="1"/>
  <c r="AH24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U26" i="1"/>
  <c r="V26" i="1"/>
  <c r="W26" i="1"/>
  <c r="AI26" i="1"/>
  <c r="X26" i="1"/>
  <c r="Y26" i="1"/>
  <c r="Z26" i="1"/>
  <c r="AA26" i="1"/>
  <c r="AB26" i="1"/>
  <c r="AC26" i="1"/>
  <c r="AD26" i="1"/>
  <c r="AE26" i="1"/>
  <c r="AF26" i="1"/>
  <c r="AG26" i="1"/>
  <c r="AH26" i="1"/>
  <c r="U27" i="1"/>
  <c r="V27" i="1"/>
  <c r="W27" i="1"/>
  <c r="AI27" i="1"/>
  <c r="X27" i="1"/>
  <c r="Y27" i="1"/>
  <c r="Z27" i="1"/>
  <c r="AA27" i="1"/>
  <c r="AB27" i="1"/>
  <c r="AC27" i="1"/>
  <c r="AD27" i="1"/>
  <c r="AE27" i="1"/>
  <c r="AF27" i="1"/>
  <c r="AG27" i="1"/>
  <c r="AH27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U31" i="1"/>
  <c r="V31" i="1"/>
  <c r="W31" i="1"/>
  <c r="AI31" i="1"/>
  <c r="X31" i="1"/>
  <c r="Y31" i="1"/>
  <c r="Z31" i="1"/>
  <c r="AA31" i="1"/>
  <c r="AB31" i="1"/>
  <c r="AC31" i="1"/>
  <c r="AD31" i="1"/>
  <c r="AE31" i="1"/>
  <c r="AF31" i="1"/>
  <c r="AG31" i="1"/>
  <c r="AH31" i="1"/>
  <c r="U32" i="1"/>
  <c r="V32" i="1"/>
  <c r="W32" i="1"/>
  <c r="AI32" i="1"/>
  <c r="X32" i="1"/>
  <c r="Y32" i="1"/>
  <c r="Z32" i="1"/>
  <c r="AA32" i="1"/>
  <c r="AB32" i="1"/>
  <c r="AC32" i="1"/>
  <c r="AD32" i="1"/>
  <c r="AE32" i="1"/>
  <c r="AF32" i="1"/>
  <c r="AG32" i="1"/>
  <c r="AH32" i="1"/>
  <c r="U33" i="1"/>
  <c r="V33" i="1"/>
  <c r="W33" i="1"/>
  <c r="AI33" i="1"/>
  <c r="X33" i="1"/>
  <c r="Y33" i="1"/>
  <c r="Z33" i="1"/>
  <c r="AA33" i="1"/>
  <c r="AB33" i="1"/>
  <c r="AC33" i="1"/>
  <c r="AD33" i="1"/>
  <c r="AE33" i="1"/>
  <c r="AF33" i="1"/>
  <c r="AG33" i="1"/>
  <c r="AH33" i="1"/>
  <c r="U34" i="1"/>
  <c r="AI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U35" i="1"/>
  <c r="AI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U38" i="1"/>
  <c r="V38" i="1"/>
  <c r="W38" i="1"/>
  <c r="AI38" i="1"/>
  <c r="X38" i="1"/>
  <c r="Y38" i="1"/>
  <c r="Z38" i="1"/>
  <c r="AA38" i="1"/>
  <c r="AB38" i="1"/>
  <c r="AC38" i="1"/>
  <c r="AD38" i="1"/>
  <c r="AE38" i="1"/>
  <c r="AF38" i="1"/>
  <c r="AG38" i="1"/>
  <c r="AH38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U40" i="1"/>
  <c r="V40" i="1"/>
  <c r="W40" i="1"/>
  <c r="AI40" i="1"/>
  <c r="X40" i="1"/>
  <c r="Y40" i="1"/>
  <c r="Z40" i="1"/>
  <c r="AA40" i="1"/>
  <c r="AB40" i="1"/>
  <c r="AC40" i="1"/>
  <c r="AD40" i="1"/>
  <c r="AE40" i="1"/>
  <c r="AF40" i="1"/>
  <c r="AG40" i="1"/>
  <c r="AH40" i="1"/>
  <c r="U41" i="1"/>
  <c r="V41" i="1"/>
  <c r="W41" i="1"/>
  <c r="AI41" i="1"/>
  <c r="X41" i="1"/>
  <c r="Y41" i="1"/>
  <c r="Z41" i="1"/>
  <c r="AA41" i="1"/>
  <c r="AB41" i="1"/>
  <c r="AC41" i="1"/>
  <c r="AD41" i="1"/>
  <c r="AE41" i="1"/>
  <c r="AF41" i="1"/>
  <c r="AG41" i="1"/>
  <c r="AH41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U44" i="1"/>
  <c r="AI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U46" i="1"/>
  <c r="V46" i="1"/>
  <c r="W46" i="1"/>
  <c r="AI46" i="1"/>
  <c r="X46" i="1"/>
  <c r="Y46" i="1"/>
  <c r="Z46" i="1"/>
  <c r="AA46" i="1"/>
  <c r="AB46" i="1"/>
  <c r="AC46" i="1"/>
  <c r="AD46" i="1"/>
  <c r="AE46" i="1"/>
  <c r="AF46" i="1"/>
  <c r="AG46" i="1"/>
  <c r="AH46" i="1"/>
  <c r="U47" i="1"/>
  <c r="V47" i="1"/>
  <c r="W47" i="1"/>
  <c r="AI47" i="1"/>
  <c r="X47" i="1"/>
  <c r="Y47" i="1"/>
  <c r="Z47" i="1"/>
  <c r="AA47" i="1"/>
  <c r="AB47" i="1"/>
  <c r="AC47" i="1"/>
  <c r="AD47" i="1"/>
  <c r="AE47" i="1"/>
  <c r="AF47" i="1"/>
  <c r="AG47" i="1"/>
  <c r="AH47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U49" i="1"/>
  <c r="V49" i="1"/>
  <c r="W49" i="1"/>
  <c r="AI49" i="1"/>
  <c r="X49" i="1"/>
  <c r="Y49" i="1"/>
  <c r="Z49" i="1"/>
  <c r="AA49" i="1"/>
  <c r="AB49" i="1"/>
  <c r="AC49" i="1"/>
  <c r="AD49" i="1"/>
  <c r="AE49" i="1"/>
  <c r="AF49" i="1"/>
  <c r="AG49" i="1"/>
  <c r="AH49" i="1"/>
  <c r="U50" i="1"/>
  <c r="V50" i="1"/>
  <c r="W50" i="1"/>
  <c r="AI50" i="1"/>
  <c r="X50" i="1"/>
  <c r="Y50" i="1"/>
  <c r="Z50" i="1"/>
  <c r="AA50" i="1"/>
  <c r="AB50" i="1"/>
  <c r="AC50" i="1"/>
  <c r="AD50" i="1"/>
  <c r="AE50" i="1"/>
  <c r="AF50" i="1"/>
  <c r="AG50" i="1"/>
  <c r="AH50" i="1"/>
  <c r="U51" i="1"/>
  <c r="V51" i="1"/>
  <c r="W51" i="1"/>
  <c r="AI51" i="1"/>
  <c r="X51" i="1"/>
  <c r="Y51" i="1"/>
  <c r="Z51" i="1"/>
  <c r="AA51" i="1"/>
  <c r="AB51" i="1"/>
  <c r="AC51" i="1"/>
  <c r="AD51" i="1"/>
  <c r="AE51" i="1"/>
  <c r="AF51" i="1"/>
  <c r="AG51" i="1"/>
  <c r="AH51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U53" i="1"/>
  <c r="AI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U54" i="1"/>
  <c r="V54" i="1"/>
  <c r="W54" i="1"/>
  <c r="AI54" i="1"/>
  <c r="X54" i="1"/>
  <c r="Y54" i="1"/>
  <c r="Z54" i="1"/>
  <c r="AA54" i="1"/>
  <c r="AB54" i="1"/>
  <c r="AC54" i="1"/>
  <c r="AD54" i="1"/>
  <c r="AE54" i="1"/>
  <c r="AF54" i="1"/>
  <c r="AG54" i="1"/>
  <c r="AH54" i="1"/>
  <c r="U55" i="1"/>
  <c r="V55" i="1"/>
  <c r="W55" i="1"/>
  <c r="AI55" i="1"/>
  <c r="X55" i="1"/>
  <c r="Y55" i="1"/>
  <c r="Z55" i="1"/>
  <c r="AA55" i="1"/>
  <c r="AB55" i="1"/>
  <c r="AC55" i="1"/>
  <c r="AD55" i="1"/>
  <c r="AE55" i="1"/>
  <c r="AF55" i="1"/>
  <c r="AG55" i="1"/>
  <c r="AH55" i="1"/>
  <c r="U56" i="1"/>
  <c r="V56" i="1"/>
  <c r="W56" i="1"/>
  <c r="AI56" i="1"/>
  <c r="X56" i="1"/>
  <c r="Y56" i="1"/>
  <c r="Z56" i="1"/>
  <c r="AA56" i="1"/>
  <c r="AB56" i="1"/>
  <c r="AC56" i="1"/>
  <c r="AD56" i="1"/>
  <c r="AE56" i="1"/>
  <c r="AF56" i="1"/>
  <c r="AG56" i="1"/>
  <c r="AH56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U58" i="1"/>
  <c r="V58" i="1"/>
  <c r="W58" i="1"/>
  <c r="AI58" i="1"/>
  <c r="X58" i="1"/>
  <c r="Y58" i="1"/>
  <c r="Z58" i="1"/>
  <c r="AA58" i="1"/>
  <c r="AB58" i="1"/>
  <c r="AC58" i="1"/>
  <c r="AD58" i="1"/>
  <c r="AE58" i="1"/>
  <c r="AF58" i="1"/>
  <c r="AG58" i="1"/>
  <c r="AH58" i="1"/>
  <c r="U59" i="1"/>
  <c r="V59" i="1"/>
  <c r="W59" i="1"/>
  <c r="AI59" i="1"/>
  <c r="X59" i="1"/>
  <c r="Y59" i="1"/>
  <c r="Z59" i="1"/>
  <c r="AA59" i="1"/>
  <c r="AB59" i="1"/>
  <c r="AC59" i="1"/>
  <c r="AD59" i="1"/>
  <c r="AE59" i="1"/>
  <c r="AF59" i="1"/>
  <c r="AG59" i="1"/>
  <c r="AH59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U63" i="1"/>
  <c r="V63" i="1"/>
  <c r="W63" i="1"/>
  <c r="AI63" i="1"/>
  <c r="X63" i="1"/>
  <c r="Y63" i="1"/>
  <c r="Z63" i="1"/>
  <c r="AA63" i="1"/>
  <c r="AB63" i="1"/>
  <c r="AC63" i="1"/>
  <c r="AD63" i="1"/>
  <c r="AE63" i="1"/>
  <c r="AF63" i="1"/>
  <c r="AG63" i="1"/>
  <c r="AH63" i="1"/>
  <c r="U64" i="1"/>
  <c r="V64" i="1"/>
  <c r="W64" i="1"/>
  <c r="AI64" i="1"/>
  <c r="X64" i="1"/>
  <c r="Y64" i="1"/>
  <c r="Z64" i="1"/>
  <c r="AA64" i="1"/>
  <c r="AB64" i="1"/>
  <c r="AC64" i="1"/>
  <c r="AD64" i="1"/>
  <c r="AE64" i="1"/>
  <c r="AF64" i="1"/>
  <c r="AG64" i="1"/>
  <c r="AH64" i="1"/>
  <c r="U65" i="1"/>
  <c r="V65" i="1"/>
  <c r="W65" i="1"/>
  <c r="AI65" i="1"/>
  <c r="X65" i="1"/>
  <c r="Y65" i="1"/>
  <c r="Z65" i="1"/>
  <c r="AA65" i="1"/>
  <c r="AB65" i="1"/>
  <c r="AC65" i="1"/>
  <c r="AD65" i="1"/>
  <c r="AE65" i="1"/>
  <c r="AF65" i="1"/>
  <c r="AG65" i="1"/>
  <c r="AH65" i="1"/>
  <c r="U66" i="1"/>
  <c r="AI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U67" i="1"/>
  <c r="AI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U70" i="1"/>
  <c r="V70" i="1"/>
  <c r="W70" i="1"/>
  <c r="AI70" i="1"/>
  <c r="X70" i="1"/>
  <c r="Y70" i="1"/>
  <c r="Z70" i="1"/>
  <c r="AA70" i="1"/>
  <c r="AB70" i="1"/>
  <c r="AC70" i="1"/>
  <c r="AD70" i="1"/>
  <c r="AE70" i="1"/>
  <c r="AF70" i="1"/>
  <c r="AG70" i="1"/>
  <c r="AH70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U72" i="1"/>
  <c r="V72" i="1"/>
  <c r="W72" i="1"/>
  <c r="AI72" i="1"/>
  <c r="X72" i="1"/>
  <c r="Y72" i="1"/>
  <c r="Z72" i="1"/>
  <c r="AA72" i="1"/>
  <c r="AB72" i="1"/>
  <c r="AC72" i="1"/>
  <c r="AD72" i="1"/>
  <c r="AE72" i="1"/>
  <c r="AF72" i="1"/>
  <c r="AG72" i="1"/>
  <c r="AH72" i="1"/>
  <c r="U73" i="1"/>
  <c r="V73" i="1"/>
  <c r="W73" i="1"/>
  <c r="AI73" i="1"/>
  <c r="X73" i="1"/>
  <c r="Y73" i="1"/>
  <c r="Z73" i="1"/>
  <c r="AA73" i="1"/>
  <c r="AB73" i="1"/>
  <c r="AC73" i="1"/>
  <c r="AD73" i="1"/>
  <c r="AE73" i="1"/>
  <c r="AF73" i="1"/>
  <c r="AG73" i="1"/>
  <c r="AH73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U76" i="1"/>
  <c r="AI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U78" i="1"/>
  <c r="V78" i="1"/>
  <c r="W78" i="1"/>
  <c r="AI78" i="1"/>
  <c r="X78" i="1"/>
  <c r="Y78" i="1"/>
  <c r="Z78" i="1"/>
  <c r="AA78" i="1"/>
  <c r="AB78" i="1"/>
  <c r="AC78" i="1"/>
  <c r="AD78" i="1"/>
  <c r="AE78" i="1"/>
  <c r="AF78" i="1"/>
  <c r="AG78" i="1"/>
  <c r="AH78" i="1"/>
  <c r="U79" i="1"/>
  <c r="V79" i="1"/>
  <c r="W79" i="1"/>
  <c r="AI79" i="1"/>
  <c r="X79" i="1"/>
  <c r="Y79" i="1"/>
  <c r="Z79" i="1"/>
  <c r="AA79" i="1"/>
  <c r="AB79" i="1"/>
  <c r="AC79" i="1"/>
  <c r="AD79" i="1"/>
  <c r="AE79" i="1"/>
  <c r="AF79" i="1"/>
  <c r="AG79" i="1"/>
  <c r="AH79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U81" i="1"/>
  <c r="V81" i="1"/>
  <c r="W81" i="1"/>
  <c r="AI81" i="1"/>
  <c r="X81" i="1"/>
  <c r="Y81" i="1"/>
  <c r="Z81" i="1"/>
  <c r="AA81" i="1"/>
  <c r="AB81" i="1"/>
  <c r="AC81" i="1"/>
  <c r="AD81" i="1"/>
  <c r="AE81" i="1"/>
  <c r="AF81" i="1"/>
  <c r="AG81" i="1"/>
  <c r="AH81" i="1"/>
  <c r="U82" i="1"/>
  <c r="V82" i="1"/>
  <c r="W82" i="1"/>
  <c r="AI82" i="1"/>
  <c r="X82" i="1"/>
  <c r="Y82" i="1"/>
  <c r="Z82" i="1"/>
  <c r="AA82" i="1"/>
  <c r="AB82" i="1"/>
  <c r="AC82" i="1"/>
  <c r="AD82" i="1"/>
  <c r="AE82" i="1"/>
  <c r="AF82" i="1"/>
  <c r="AG82" i="1"/>
  <c r="AH82" i="1"/>
  <c r="U83" i="1"/>
  <c r="V83" i="1"/>
  <c r="W83" i="1"/>
  <c r="AI83" i="1"/>
  <c r="X83" i="1"/>
  <c r="Y83" i="1"/>
  <c r="Z83" i="1"/>
  <c r="AA83" i="1"/>
  <c r="AB83" i="1"/>
  <c r="AC83" i="1"/>
  <c r="AD83" i="1"/>
  <c r="AE83" i="1"/>
  <c r="AF83" i="1"/>
  <c r="AG83" i="1"/>
  <c r="AH83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U85" i="1"/>
  <c r="AI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U86" i="1"/>
  <c r="V86" i="1"/>
  <c r="W86" i="1"/>
  <c r="AI86" i="1"/>
  <c r="X86" i="1"/>
  <c r="Y86" i="1"/>
  <c r="Z86" i="1"/>
  <c r="AA86" i="1"/>
  <c r="AB86" i="1"/>
  <c r="AC86" i="1"/>
  <c r="AD86" i="1"/>
  <c r="AE86" i="1"/>
  <c r="AF86" i="1"/>
  <c r="AG86" i="1"/>
  <c r="AH86" i="1"/>
  <c r="U87" i="1"/>
  <c r="V87" i="1"/>
  <c r="W87" i="1"/>
  <c r="AI87" i="1"/>
  <c r="X87" i="1"/>
  <c r="Y87" i="1"/>
  <c r="Z87" i="1"/>
  <c r="AA87" i="1"/>
  <c r="AB87" i="1"/>
  <c r="AC87" i="1"/>
  <c r="AD87" i="1"/>
  <c r="AE87" i="1"/>
  <c r="AF87" i="1"/>
  <c r="AG87" i="1"/>
  <c r="AH87" i="1"/>
  <c r="U88" i="1"/>
  <c r="V88" i="1"/>
  <c r="W88" i="1"/>
  <c r="AI88" i="1"/>
  <c r="X88" i="1"/>
  <c r="Y88" i="1"/>
  <c r="Z88" i="1"/>
  <c r="AA88" i="1"/>
  <c r="AB88" i="1"/>
  <c r="AC88" i="1"/>
  <c r="AD88" i="1"/>
  <c r="AE88" i="1"/>
  <c r="AF88" i="1"/>
  <c r="AG88" i="1"/>
  <c r="AH88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U90" i="1"/>
  <c r="V90" i="1"/>
  <c r="W90" i="1"/>
  <c r="AI90" i="1"/>
  <c r="X90" i="1"/>
  <c r="Y90" i="1"/>
  <c r="Z90" i="1"/>
  <c r="AA90" i="1"/>
  <c r="AB90" i="1"/>
  <c r="AC90" i="1"/>
  <c r="AD90" i="1"/>
  <c r="AE90" i="1"/>
  <c r="AF90" i="1"/>
  <c r="AG90" i="1"/>
  <c r="AH90" i="1"/>
  <c r="U91" i="1"/>
  <c r="V91" i="1"/>
  <c r="W91" i="1"/>
  <c r="AI91" i="1"/>
  <c r="X91" i="1"/>
  <c r="Y91" i="1"/>
  <c r="Z91" i="1"/>
  <c r="AA91" i="1"/>
  <c r="AB91" i="1"/>
  <c r="AC91" i="1"/>
  <c r="AD91" i="1"/>
  <c r="AE91" i="1"/>
  <c r="AF91" i="1"/>
  <c r="AG91" i="1"/>
  <c r="AH91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U95" i="1"/>
  <c r="V95" i="1"/>
  <c r="W95" i="1"/>
  <c r="AI95" i="1"/>
  <c r="X95" i="1"/>
  <c r="Y95" i="1"/>
  <c r="Z95" i="1"/>
  <c r="AA95" i="1"/>
  <c r="AB95" i="1"/>
  <c r="AC95" i="1"/>
  <c r="AD95" i="1"/>
  <c r="AE95" i="1"/>
  <c r="AF95" i="1"/>
  <c r="AG95" i="1"/>
  <c r="AH95" i="1"/>
  <c r="U96" i="1"/>
  <c r="V96" i="1"/>
  <c r="W96" i="1"/>
  <c r="AI96" i="1"/>
  <c r="X96" i="1"/>
  <c r="Y96" i="1"/>
  <c r="Z96" i="1"/>
  <c r="AA96" i="1"/>
  <c r="AB96" i="1"/>
  <c r="AC96" i="1"/>
  <c r="AD96" i="1"/>
  <c r="AE96" i="1"/>
  <c r="AF96" i="1"/>
  <c r="AG96" i="1"/>
  <c r="AH96" i="1"/>
  <c r="U97" i="1"/>
  <c r="V97" i="1"/>
  <c r="W97" i="1"/>
  <c r="AI97" i="1"/>
  <c r="X97" i="1"/>
  <c r="Y97" i="1"/>
  <c r="Z97" i="1"/>
  <c r="AA97" i="1"/>
  <c r="AB97" i="1"/>
  <c r="AC97" i="1"/>
  <c r="AD97" i="1"/>
  <c r="AE97" i="1"/>
  <c r="AF97" i="1"/>
  <c r="AG97" i="1"/>
  <c r="AH97" i="1"/>
  <c r="U98" i="1"/>
  <c r="AI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U99" i="1"/>
  <c r="AI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U102" i="1"/>
  <c r="V102" i="1"/>
  <c r="W102" i="1"/>
  <c r="AI102" i="1"/>
  <c r="X102" i="1"/>
  <c r="Y102" i="1"/>
  <c r="Z102" i="1"/>
  <c r="AA102" i="1"/>
  <c r="AB102" i="1"/>
  <c r="AC102" i="1"/>
  <c r="AD102" i="1"/>
  <c r="AE102" i="1"/>
  <c r="AF102" i="1"/>
  <c r="AG102" i="1"/>
  <c r="AH102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U104" i="1"/>
  <c r="V104" i="1"/>
  <c r="W104" i="1"/>
  <c r="AI104" i="1"/>
  <c r="X104" i="1"/>
  <c r="Y104" i="1"/>
  <c r="Z104" i="1"/>
  <c r="AA104" i="1"/>
  <c r="AB104" i="1"/>
  <c r="AC104" i="1"/>
  <c r="AD104" i="1"/>
  <c r="AE104" i="1"/>
  <c r="AF104" i="1"/>
  <c r="AG104" i="1"/>
  <c r="AH104" i="1"/>
  <c r="U105" i="1"/>
  <c r="V105" i="1"/>
  <c r="W105" i="1"/>
  <c r="AI105" i="1"/>
  <c r="X105" i="1"/>
  <c r="Y105" i="1"/>
  <c r="Z105" i="1"/>
  <c r="AA105" i="1"/>
  <c r="AB105" i="1"/>
  <c r="AC105" i="1"/>
  <c r="AD105" i="1"/>
  <c r="AE105" i="1"/>
  <c r="AF105" i="1"/>
  <c r="AG105" i="1"/>
  <c r="AH105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U108" i="1"/>
  <c r="AI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U110" i="1"/>
  <c r="V110" i="1"/>
  <c r="W110" i="1"/>
  <c r="AI110" i="1"/>
  <c r="X110" i="1"/>
  <c r="Y110" i="1"/>
  <c r="Z110" i="1"/>
  <c r="AA110" i="1"/>
  <c r="AB110" i="1"/>
  <c r="AC110" i="1"/>
  <c r="AD110" i="1"/>
  <c r="AE110" i="1"/>
  <c r="AF110" i="1"/>
  <c r="AG110" i="1"/>
  <c r="AH110" i="1"/>
  <c r="U111" i="1"/>
  <c r="V111" i="1"/>
  <c r="W111" i="1"/>
  <c r="AI111" i="1"/>
  <c r="X111" i="1"/>
  <c r="Y111" i="1"/>
  <c r="Z111" i="1"/>
  <c r="AA111" i="1"/>
  <c r="AB111" i="1"/>
  <c r="AC111" i="1"/>
  <c r="AD111" i="1"/>
  <c r="AE111" i="1"/>
  <c r="AF111" i="1"/>
  <c r="AG111" i="1"/>
  <c r="AH111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U113" i="1"/>
  <c r="V113" i="1"/>
  <c r="W113" i="1"/>
  <c r="AI113" i="1"/>
  <c r="X113" i="1"/>
  <c r="Y113" i="1"/>
  <c r="Z113" i="1"/>
  <c r="AA113" i="1"/>
  <c r="AB113" i="1"/>
  <c r="AC113" i="1"/>
  <c r="AD113" i="1"/>
  <c r="AE113" i="1"/>
  <c r="AF113" i="1"/>
  <c r="AG113" i="1"/>
  <c r="AH113" i="1"/>
  <c r="U114" i="1"/>
  <c r="V114" i="1"/>
  <c r="W114" i="1"/>
  <c r="AI114" i="1"/>
  <c r="X114" i="1"/>
  <c r="Y114" i="1"/>
  <c r="Z114" i="1"/>
  <c r="AA114" i="1"/>
  <c r="AB114" i="1"/>
  <c r="AC114" i="1"/>
  <c r="AD114" i="1"/>
  <c r="AE114" i="1"/>
  <c r="AF114" i="1"/>
  <c r="AG114" i="1"/>
  <c r="AH114" i="1"/>
  <c r="U115" i="1"/>
  <c r="V115" i="1"/>
  <c r="W115" i="1"/>
  <c r="AI115" i="1"/>
  <c r="X115" i="1"/>
  <c r="Y115" i="1"/>
  <c r="Z115" i="1"/>
  <c r="AA115" i="1"/>
  <c r="AB115" i="1"/>
  <c r="AC115" i="1"/>
  <c r="AD115" i="1"/>
  <c r="AE115" i="1"/>
  <c r="AF115" i="1"/>
  <c r="AG115" i="1"/>
  <c r="AH115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U117" i="1"/>
  <c r="AI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U118" i="1"/>
  <c r="V118" i="1"/>
  <c r="W118" i="1"/>
  <c r="AI118" i="1"/>
  <c r="X118" i="1"/>
  <c r="Y118" i="1"/>
  <c r="Z118" i="1"/>
  <c r="AA118" i="1"/>
  <c r="AB118" i="1"/>
  <c r="AC118" i="1"/>
  <c r="AD118" i="1"/>
  <c r="AE118" i="1"/>
  <c r="AF118" i="1"/>
  <c r="AG118" i="1"/>
  <c r="AH118" i="1"/>
  <c r="U119" i="1"/>
  <c r="V119" i="1"/>
  <c r="W119" i="1"/>
  <c r="AI119" i="1"/>
  <c r="X119" i="1"/>
  <c r="Y119" i="1"/>
  <c r="Z119" i="1"/>
  <c r="AA119" i="1"/>
  <c r="AB119" i="1"/>
  <c r="AC119" i="1"/>
  <c r="AD119" i="1"/>
  <c r="AE119" i="1"/>
  <c r="AF119" i="1"/>
  <c r="AG119" i="1"/>
  <c r="AH119" i="1"/>
  <c r="U120" i="1"/>
  <c r="V120" i="1"/>
  <c r="W120" i="1"/>
  <c r="AI120" i="1"/>
  <c r="X120" i="1"/>
  <c r="Y120" i="1"/>
  <c r="Z120" i="1"/>
  <c r="AA120" i="1"/>
  <c r="AB120" i="1"/>
  <c r="AC120" i="1"/>
  <c r="AD120" i="1"/>
  <c r="AE120" i="1"/>
  <c r="AF120" i="1"/>
  <c r="AG120" i="1"/>
  <c r="AH120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U122" i="1"/>
  <c r="V122" i="1"/>
  <c r="W122" i="1"/>
  <c r="AI122" i="1"/>
  <c r="X122" i="1"/>
  <c r="Y122" i="1"/>
  <c r="Z122" i="1"/>
  <c r="AA122" i="1"/>
  <c r="AB122" i="1"/>
  <c r="AC122" i="1"/>
  <c r="AD122" i="1"/>
  <c r="AE122" i="1"/>
  <c r="AF122" i="1"/>
  <c r="AG122" i="1"/>
  <c r="AH122" i="1"/>
  <c r="U123" i="1"/>
  <c r="V123" i="1"/>
  <c r="W123" i="1"/>
  <c r="AI123" i="1"/>
  <c r="X123" i="1"/>
  <c r="Y123" i="1"/>
  <c r="Z123" i="1"/>
  <c r="AA123" i="1"/>
  <c r="AB123" i="1"/>
  <c r="AC123" i="1"/>
  <c r="AD123" i="1"/>
  <c r="AE123" i="1"/>
  <c r="AF123" i="1"/>
  <c r="AG123" i="1"/>
  <c r="AH123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U127" i="1"/>
  <c r="V127" i="1"/>
  <c r="W127" i="1"/>
  <c r="AI127" i="1"/>
  <c r="X127" i="1"/>
  <c r="Y127" i="1"/>
  <c r="Z127" i="1"/>
  <c r="AA127" i="1"/>
  <c r="AB127" i="1"/>
  <c r="AC127" i="1"/>
  <c r="AD127" i="1"/>
  <c r="AE127" i="1"/>
  <c r="AF127" i="1"/>
  <c r="AG127" i="1"/>
  <c r="AH127" i="1"/>
  <c r="U128" i="1"/>
  <c r="V128" i="1"/>
  <c r="W128" i="1"/>
  <c r="AI128" i="1"/>
  <c r="X128" i="1"/>
  <c r="Y128" i="1"/>
  <c r="Z128" i="1"/>
  <c r="AA128" i="1"/>
  <c r="AB128" i="1"/>
  <c r="AC128" i="1"/>
  <c r="AD128" i="1"/>
  <c r="AE128" i="1"/>
  <c r="AF128" i="1"/>
  <c r="AG128" i="1"/>
  <c r="AH128" i="1"/>
  <c r="U129" i="1"/>
  <c r="V129" i="1"/>
  <c r="W129" i="1"/>
  <c r="AI129" i="1"/>
  <c r="X129" i="1"/>
  <c r="Y129" i="1"/>
  <c r="Z129" i="1"/>
  <c r="AA129" i="1"/>
  <c r="AB129" i="1"/>
  <c r="AC129" i="1"/>
  <c r="AD129" i="1"/>
  <c r="AE129" i="1"/>
  <c r="AF129" i="1"/>
  <c r="AG129" i="1"/>
  <c r="AH129" i="1"/>
  <c r="U130" i="1"/>
  <c r="AI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U131" i="1"/>
  <c r="AI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U134" i="1"/>
  <c r="V134" i="1"/>
  <c r="W134" i="1"/>
  <c r="AI134" i="1"/>
  <c r="X134" i="1"/>
  <c r="Y134" i="1"/>
  <c r="Z134" i="1"/>
  <c r="AA134" i="1"/>
  <c r="AB134" i="1"/>
  <c r="AC134" i="1"/>
  <c r="AD134" i="1"/>
  <c r="AE134" i="1"/>
  <c r="AF134" i="1"/>
  <c r="AG134" i="1"/>
  <c r="AH134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U136" i="1"/>
  <c r="V136" i="1"/>
  <c r="W136" i="1"/>
  <c r="AI136" i="1"/>
  <c r="X136" i="1"/>
  <c r="Y136" i="1"/>
  <c r="Z136" i="1"/>
  <c r="AA136" i="1"/>
  <c r="AB136" i="1"/>
  <c r="AC136" i="1"/>
  <c r="AD136" i="1"/>
  <c r="AE136" i="1"/>
  <c r="AF136" i="1"/>
  <c r="AG136" i="1"/>
  <c r="AH136" i="1"/>
  <c r="U137" i="1"/>
  <c r="V137" i="1"/>
  <c r="W137" i="1"/>
  <c r="AI137" i="1"/>
  <c r="X137" i="1"/>
  <c r="Y137" i="1"/>
  <c r="Z137" i="1"/>
  <c r="AA137" i="1"/>
  <c r="AB137" i="1"/>
  <c r="AC137" i="1"/>
  <c r="AD137" i="1"/>
  <c r="AE137" i="1"/>
  <c r="AF137" i="1"/>
  <c r="AG137" i="1"/>
  <c r="AH137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U140" i="1"/>
  <c r="AI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U142" i="1"/>
  <c r="V142" i="1"/>
  <c r="W142" i="1"/>
  <c r="AI142" i="1"/>
  <c r="X142" i="1"/>
  <c r="Y142" i="1"/>
  <c r="Z142" i="1"/>
  <c r="AA142" i="1"/>
  <c r="AB142" i="1"/>
  <c r="AC142" i="1"/>
  <c r="AD142" i="1"/>
  <c r="AE142" i="1"/>
  <c r="AF142" i="1"/>
  <c r="AG142" i="1"/>
  <c r="AH142" i="1"/>
  <c r="U143" i="1"/>
  <c r="V143" i="1"/>
  <c r="W143" i="1"/>
  <c r="AI143" i="1"/>
  <c r="X143" i="1"/>
  <c r="Y143" i="1"/>
  <c r="Z143" i="1"/>
  <c r="AA143" i="1"/>
  <c r="AB143" i="1"/>
  <c r="AC143" i="1"/>
  <c r="AD143" i="1"/>
  <c r="AE143" i="1"/>
  <c r="AF143" i="1"/>
  <c r="AG143" i="1"/>
  <c r="AH143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U145" i="1"/>
  <c r="V145" i="1"/>
  <c r="W145" i="1"/>
  <c r="AI145" i="1"/>
  <c r="X145" i="1"/>
  <c r="Y145" i="1"/>
  <c r="Z145" i="1"/>
  <c r="AA145" i="1"/>
  <c r="AB145" i="1"/>
  <c r="AC145" i="1"/>
  <c r="AD145" i="1"/>
  <c r="AE145" i="1"/>
  <c r="AF145" i="1"/>
  <c r="AG145" i="1"/>
  <c r="AH145" i="1"/>
  <c r="U146" i="1"/>
  <c r="V146" i="1"/>
  <c r="W146" i="1"/>
  <c r="AI146" i="1"/>
  <c r="X146" i="1"/>
  <c r="Y146" i="1"/>
  <c r="Z146" i="1"/>
  <c r="AA146" i="1"/>
  <c r="AB146" i="1"/>
  <c r="AC146" i="1"/>
  <c r="AD146" i="1"/>
  <c r="AE146" i="1"/>
  <c r="AF146" i="1"/>
  <c r="AG146" i="1"/>
  <c r="AH146" i="1"/>
  <c r="U147" i="1"/>
  <c r="V147" i="1"/>
  <c r="W147" i="1"/>
  <c r="AI147" i="1"/>
  <c r="X147" i="1"/>
  <c r="Y147" i="1"/>
  <c r="Z147" i="1"/>
  <c r="AA147" i="1"/>
  <c r="AB147" i="1"/>
  <c r="AC147" i="1"/>
  <c r="AD147" i="1"/>
  <c r="AE147" i="1"/>
  <c r="AF147" i="1"/>
  <c r="AG147" i="1"/>
  <c r="AH147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U149" i="1"/>
  <c r="AI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U150" i="1"/>
  <c r="V150" i="1"/>
  <c r="W150" i="1"/>
  <c r="AI150" i="1"/>
  <c r="X150" i="1"/>
  <c r="Y150" i="1"/>
  <c r="Z150" i="1"/>
  <c r="AA150" i="1"/>
  <c r="AB150" i="1"/>
  <c r="AC150" i="1"/>
  <c r="AD150" i="1"/>
  <c r="AE150" i="1"/>
  <c r="AF150" i="1"/>
  <c r="AG150" i="1"/>
  <c r="AH150" i="1"/>
  <c r="U151" i="1"/>
  <c r="V151" i="1"/>
  <c r="W151" i="1"/>
  <c r="AI151" i="1"/>
  <c r="X151" i="1"/>
  <c r="Y151" i="1"/>
  <c r="Z151" i="1"/>
  <c r="AA151" i="1"/>
  <c r="AB151" i="1"/>
  <c r="AC151" i="1"/>
  <c r="AD151" i="1"/>
  <c r="AE151" i="1"/>
  <c r="AF151" i="1"/>
  <c r="AG151" i="1"/>
  <c r="AH151" i="1"/>
  <c r="U152" i="1"/>
  <c r="V152" i="1"/>
  <c r="W152" i="1"/>
  <c r="AI152" i="1"/>
  <c r="X152" i="1"/>
  <c r="Y152" i="1"/>
  <c r="Z152" i="1"/>
  <c r="AA152" i="1"/>
  <c r="AB152" i="1"/>
  <c r="AC152" i="1"/>
  <c r="AD152" i="1"/>
  <c r="AE152" i="1"/>
  <c r="AF152" i="1"/>
  <c r="AG152" i="1"/>
  <c r="AH152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U154" i="1"/>
  <c r="V154" i="1"/>
  <c r="W154" i="1"/>
  <c r="AI154" i="1"/>
  <c r="X154" i="1"/>
  <c r="Y154" i="1"/>
  <c r="Z154" i="1"/>
  <c r="AA154" i="1"/>
  <c r="AB154" i="1"/>
  <c r="AC154" i="1"/>
  <c r="AD154" i="1"/>
  <c r="AE154" i="1"/>
  <c r="AF154" i="1"/>
  <c r="AG154" i="1"/>
  <c r="AH154" i="1"/>
  <c r="U155" i="1"/>
  <c r="V155" i="1"/>
  <c r="W155" i="1"/>
  <c r="AI155" i="1"/>
  <c r="X155" i="1"/>
  <c r="Y155" i="1"/>
  <c r="Z155" i="1"/>
  <c r="AA155" i="1"/>
  <c r="AB155" i="1"/>
  <c r="AC155" i="1"/>
  <c r="AD155" i="1"/>
  <c r="AE155" i="1"/>
  <c r="AF155" i="1"/>
  <c r="AG155" i="1"/>
  <c r="AH155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U159" i="1"/>
  <c r="V159" i="1"/>
  <c r="W159" i="1"/>
  <c r="AI159" i="1"/>
  <c r="X159" i="1"/>
  <c r="Y159" i="1"/>
  <c r="Z159" i="1"/>
  <c r="AA159" i="1"/>
  <c r="AB159" i="1"/>
  <c r="AC159" i="1"/>
  <c r="AD159" i="1"/>
  <c r="AE159" i="1"/>
  <c r="AF159" i="1"/>
  <c r="AG159" i="1"/>
  <c r="AH159" i="1"/>
  <c r="U160" i="1"/>
  <c r="V160" i="1"/>
  <c r="W160" i="1"/>
  <c r="AI160" i="1"/>
  <c r="X160" i="1"/>
  <c r="Y160" i="1"/>
  <c r="Z160" i="1"/>
  <c r="AA160" i="1"/>
  <c r="AB160" i="1"/>
  <c r="AC160" i="1"/>
  <c r="AD160" i="1"/>
  <c r="AE160" i="1"/>
  <c r="AF160" i="1"/>
  <c r="AG160" i="1"/>
  <c r="AH160" i="1"/>
  <c r="U161" i="1"/>
  <c r="V161" i="1"/>
  <c r="W161" i="1"/>
  <c r="AI161" i="1"/>
  <c r="X161" i="1"/>
  <c r="Y161" i="1"/>
  <c r="Z161" i="1"/>
  <c r="AA161" i="1"/>
  <c r="AB161" i="1"/>
  <c r="AC161" i="1"/>
  <c r="AD161" i="1"/>
  <c r="AE161" i="1"/>
  <c r="AF161" i="1"/>
  <c r="AG161" i="1"/>
  <c r="AH161" i="1"/>
  <c r="U162" i="1"/>
  <c r="AI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U163" i="1"/>
  <c r="AI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U166" i="1"/>
  <c r="V166" i="1"/>
  <c r="W166" i="1"/>
  <c r="AI166" i="1"/>
  <c r="X166" i="1"/>
  <c r="Y166" i="1"/>
  <c r="Z166" i="1"/>
  <c r="AA166" i="1"/>
  <c r="AB166" i="1"/>
  <c r="AC166" i="1"/>
  <c r="AD166" i="1"/>
  <c r="AE166" i="1"/>
  <c r="AF166" i="1"/>
  <c r="AG166" i="1"/>
  <c r="AH166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U168" i="1"/>
  <c r="V168" i="1"/>
  <c r="W168" i="1"/>
  <c r="AI168" i="1"/>
  <c r="X168" i="1"/>
  <c r="Y168" i="1"/>
  <c r="Z168" i="1"/>
  <c r="AA168" i="1"/>
  <c r="AB168" i="1"/>
  <c r="AC168" i="1"/>
  <c r="AD168" i="1"/>
  <c r="AE168" i="1"/>
  <c r="AF168" i="1"/>
  <c r="AG168" i="1"/>
  <c r="AH168" i="1"/>
  <c r="U169" i="1"/>
  <c r="V169" i="1"/>
  <c r="W169" i="1"/>
  <c r="AI169" i="1"/>
  <c r="X169" i="1"/>
  <c r="Y169" i="1"/>
  <c r="Z169" i="1"/>
  <c r="AA169" i="1"/>
  <c r="AB169" i="1"/>
  <c r="AC169" i="1"/>
  <c r="AD169" i="1"/>
  <c r="AE169" i="1"/>
  <c r="AF169" i="1"/>
  <c r="AG169" i="1"/>
  <c r="AH169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U172" i="1"/>
  <c r="AI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U174" i="1"/>
  <c r="V174" i="1"/>
  <c r="W174" i="1"/>
  <c r="AI174" i="1"/>
  <c r="X174" i="1"/>
  <c r="Y174" i="1"/>
  <c r="Z174" i="1"/>
  <c r="AA174" i="1"/>
  <c r="AB174" i="1"/>
  <c r="AC174" i="1"/>
  <c r="AD174" i="1"/>
  <c r="AE174" i="1"/>
  <c r="AF174" i="1"/>
  <c r="AG174" i="1"/>
  <c r="AH174" i="1"/>
  <c r="U175" i="1"/>
  <c r="V175" i="1"/>
  <c r="W175" i="1"/>
  <c r="AI175" i="1"/>
  <c r="X175" i="1"/>
  <c r="Y175" i="1"/>
  <c r="Z175" i="1"/>
  <c r="AA175" i="1"/>
  <c r="AB175" i="1"/>
  <c r="AC175" i="1"/>
  <c r="AD175" i="1"/>
  <c r="AE175" i="1"/>
  <c r="AF175" i="1"/>
  <c r="AG175" i="1"/>
  <c r="AH175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U177" i="1"/>
  <c r="V177" i="1"/>
  <c r="W177" i="1"/>
  <c r="AI177" i="1"/>
  <c r="X177" i="1"/>
  <c r="Y177" i="1"/>
  <c r="Z177" i="1"/>
  <c r="AA177" i="1"/>
  <c r="AB177" i="1"/>
  <c r="AC177" i="1"/>
  <c r="AD177" i="1"/>
  <c r="AE177" i="1"/>
  <c r="AF177" i="1"/>
  <c r="AG177" i="1"/>
  <c r="AH177" i="1"/>
  <c r="U178" i="1"/>
  <c r="V178" i="1"/>
  <c r="W178" i="1"/>
  <c r="AI178" i="1"/>
  <c r="X178" i="1"/>
  <c r="Y178" i="1"/>
  <c r="Z178" i="1"/>
  <c r="AA178" i="1"/>
  <c r="AB178" i="1"/>
  <c r="AC178" i="1"/>
  <c r="AD178" i="1"/>
  <c r="AE178" i="1"/>
  <c r="AF178" i="1"/>
  <c r="AG178" i="1"/>
  <c r="AH178" i="1"/>
  <c r="U179" i="1"/>
  <c r="V179" i="1"/>
  <c r="W179" i="1"/>
  <c r="AI179" i="1"/>
  <c r="X179" i="1"/>
  <c r="Y179" i="1"/>
  <c r="Z179" i="1"/>
  <c r="AA179" i="1"/>
  <c r="AB179" i="1"/>
  <c r="AC179" i="1"/>
  <c r="AD179" i="1"/>
  <c r="AE179" i="1"/>
  <c r="AF179" i="1"/>
  <c r="AG179" i="1"/>
  <c r="AH179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U181" i="1"/>
  <c r="AI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U182" i="1"/>
  <c r="V182" i="1"/>
  <c r="W182" i="1"/>
  <c r="AI182" i="1"/>
  <c r="X182" i="1"/>
  <c r="Y182" i="1"/>
  <c r="Z182" i="1"/>
  <c r="AA182" i="1"/>
  <c r="AB182" i="1"/>
  <c r="AC182" i="1"/>
  <c r="AD182" i="1"/>
  <c r="AE182" i="1"/>
  <c r="AF182" i="1"/>
  <c r="AG182" i="1"/>
  <c r="AH182" i="1"/>
  <c r="U183" i="1"/>
  <c r="V183" i="1"/>
  <c r="W183" i="1"/>
  <c r="AI183" i="1"/>
  <c r="X183" i="1"/>
  <c r="Y183" i="1"/>
  <c r="Z183" i="1"/>
  <c r="AA183" i="1"/>
  <c r="AB183" i="1"/>
  <c r="AC183" i="1"/>
  <c r="AD183" i="1"/>
  <c r="AE183" i="1"/>
  <c r="AF183" i="1"/>
  <c r="AG183" i="1"/>
  <c r="AH183" i="1"/>
  <c r="U184" i="1"/>
  <c r="V184" i="1"/>
  <c r="W184" i="1"/>
  <c r="AI184" i="1"/>
  <c r="X184" i="1"/>
  <c r="Y184" i="1"/>
  <c r="Z184" i="1"/>
  <c r="AA184" i="1"/>
  <c r="AB184" i="1"/>
  <c r="AC184" i="1"/>
  <c r="AD184" i="1"/>
  <c r="AE184" i="1"/>
  <c r="AF184" i="1"/>
  <c r="AG184" i="1"/>
  <c r="AH184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U186" i="1"/>
  <c r="V186" i="1"/>
  <c r="W186" i="1"/>
  <c r="AI186" i="1"/>
  <c r="X186" i="1"/>
  <c r="Y186" i="1"/>
  <c r="Z186" i="1"/>
  <c r="AA186" i="1"/>
  <c r="AB186" i="1"/>
  <c r="AC186" i="1"/>
  <c r="AD186" i="1"/>
  <c r="AE186" i="1"/>
  <c r="AF186" i="1"/>
  <c r="AG186" i="1"/>
  <c r="AH186" i="1"/>
  <c r="U187" i="1"/>
  <c r="V187" i="1"/>
  <c r="W187" i="1"/>
  <c r="AI187" i="1"/>
  <c r="X187" i="1"/>
  <c r="Y187" i="1"/>
  <c r="Z187" i="1"/>
  <c r="AA187" i="1"/>
  <c r="AB187" i="1"/>
  <c r="AC187" i="1"/>
  <c r="AD187" i="1"/>
  <c r="AE187" i="1"/>
  <c r="AF187" i="1"/>
  <c r="AG187" i="1"/>
  <c r="AH187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U191" i="1"/>
  <c r="V191" i="1"/>
  <c r="W191" i="1"/>
  <c r="AI191" i="1"/>
  <c r="X191" i="1"/>
  <c r="Y191" i="1"/>
  <c r="Z191" i="1"/>
  <c r="AA191" i="1"/>
  <c r="AB191" i="1"/>
  <c r="AC191" i="1"/>
  <c r="AD191" i="1"/>
  <c r="AE191" i="1"/>
  <c r="AF191" i="1"/>
  <c r="AG191" i="1"/>
  <c r="AH191" i="1"/>
  <c r="U192" i="1"/>
  <c r="V192" i="1"/>
  <c r="W192" i="1"/>
  <c r="AI192" i="1"/>
  <c r="X192" i="1"/>
  <c r="Y192" i="1"/>
  <c r="Z192" i="1"/>
  <c r="AA192" i="1"/>
  <c r="AB192" i="1"/>
  <c r="AC192" i="1"/>
  <c r="AD192" i="1"/>
  <c r="AE192" i="1"/>
  <c r="AF192" i="1"/>
  <c r="AG192" i="1"/>
  <c r="AH192" i="1"/>
  <c r="U193" i="1"/>
  <c r="V193" i="1"/>
  <c r="W193" i="1"/>
  <c r="AI193" i="1"/>
  <c r="X193" i="1"/>
  <c r="Y193" i="1"/>
  <c r="Z193" i="1"/>
  <c r="AA193" i="1"/>
  <c r="AB193" i="1"/>
  <c r="AC193" i="1"/>
  <c r="AD193" i="1"/>
  <c r="AE193" i="1"/>
  <c r="AF193" i="1"/>
  <c r="AG193" i="1"/>
  <c r="AH193" i="1"/>
  <c r="U194" i="1"/>
  <c r="AI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U195" i="1"/>
  <c r="AI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U198" i="1"/>
  <c r="V198" i="1"/>
  <c r="W198" i="1"/>
  <c r="AI198" i="1"/>
  <c r="X198" i="1"/>
  <c r="Y198" i="1"/>
  <c r="Z198" i="1"/>
  <c r="AA198" i="1"/>
  <c r="AB198" i="1"/>
  <c r="AC198" i="1"/>
  <c r="AD198" i="1"/>
  <c r="AE198" i="1"/>
  <c r="AF198" i="1"/>
  <c r="AG198" i="1"/>
  <c r="AH198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U200" i="1"/>
  <c r="V200" i="1"/>
  <c r="W200" i="1"/>
  <c r="AI200" i="1"/>
  <c r="X200" i="1"/>
  <c r="Y200" i="1"/>
  <c r="Z200" i="1"/>
  <c r="AA200" i="1"/>
  <c r="AB200" i="1"/>
  <c r="AC200" i="1"/>
  <c r="AD200" i="1"/>
  <c r="AE200" i="1"/>
  <c r="AF200" i="1"/>
  <c r="AG200" i="1"/>
  <c r="AH200" i="1"/>
  <c r="U201" i="1"/>
  <c r="V201" i="1"/>
  <c r="W201" i="1"/>
  <c r="AI201" i="1"/>
  <c r="X201" i="1"/>
  <c r="Y201" i="1"/>
  <c r="Z201" i="1"/>
  <c r="AA201" i="1"/>
  <c r="AB201" i="1"/>
  <c r="AC201" i="1"/>
  <c r="AD201" i="1"/>
  <c r="AE201" i="1"/>
  <c r="AF201" i="1"/>
  <c r="AG201" i="1"/>
  <c r="AH201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U204" i="1"/>
  <c r="AI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U206" i="1"/>
  <c r="V206" i="1"/>
  <c r="W206" i="1"/>
  <c r="AI206" i="1"/>
  <c r="X206" i="1"/>
  <c r="Y206" i="1"/>
  <c r="Z206" i="1"/>
  <c r="AA206" i="1"/>
  <c r="AB206" i="1"/>
  <c r="AC206" i="1"/>
  <c r="AD206" i="1"/>
  <c r="AE206" i="1"/>
  <c r="AF206" i="1"/>
  <c r="AG206" i="1"/>
  <c r="AH206" i="1"/>
  <c r="U207" i="1"/>
  <c r="V207" i="1"/>
  <c r="W207" i="1"/>
  <c r="AI207" i="1"/>
  <c r="X207" i="1"/>
  <c r="Y207" i="1"/>
  <c r="Z207" i="1"/>
  <c r="AA207" i="1"/>
  <c r="AB207" i="1"/>
  <c r="AC207" i="1"/>
  <c r="AD207" i="1"/>
  <c r="AE207" i="1"/>
  <c r="AF207" i="1"/>
  <c r="AG207" i="1"/>
  <c r="AH207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U209" i="1"/>
  <c r="V209" i="1"/>
  <c r="W209" i="1"/>
  <c r="AI209" i="1"/>
  <c r="X209" i="1"/>
  <c r="Y209" i="1"/>
  <c r="Z209" i="1"/>
  <c r="AA209" i="1"/>
  <c r="AB209" i="1"/>
  <c r="AC209" i="1"/>
  <c r="AD209" i="1"/>
  <c r="AE209" i="1"/>
  <c r="AF209" i="1"/>
  <c r="AG209" i="1"/>
  <c r="AH209" i="1"/>
  <c r="U210" i="1"/>
  <c r="V210" i="1"/>
  <c r="W210" i="1"/>
  <c r="AI210" i="1"/>
  <c r="X210" i="1"/>
  <c r="Y210" i="1"/>
  <c r="Z210" i="1"/>
  <c r="AA210" i="1"/>
  <c r="AB210" i="1"/>
  <c r="AC210" i="1"/>
  <c r="AD210" i="1"/>
  <c r="AE210" i="1"/>
  <c r="AF210" i="1"/>
  <c r="AG210" i="1"/>
  <c r="AH210" i="1"/>
  <c r="U211" i="1"/>
  <c r="V211" i="1"/>
  <c r="W211" i="1"/>
  <c r="AI211" i="1"/>
  <c r="X211" i="1"/>
  <c r="Y211" i="1"/>
  <c r="Z211" i="1"/>
  <c r="AA211" i="1"/>
  <c r="AB211" i="1"/>
  <c r="AC211" i="1"/>
  <c r="AD211" i="1"/>
  <c r="AE211" i="1"/>
  <c r="AF211" i="1"/>
  <c r="AG211" i="1"/>
  <c r="AH211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U213" i="1"/>
  <c r="AI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U214" i="1"/>
  <c r="V214" i="1"/>
  <c r="W214" i="1"/>
  <c r="AI214" i="1"/>
  <c r="X214" i="1"/>
  <c r="Y214" i="1"/>
  <c r="Z214" i="1"/>
  <c r="AA214" i="1"/>
  <c r="AB214" i="1"/>
  <c r="AC214" i="1"/>
  <c r="AD214" i="1"/>
  <c r="AE214" i="1"/>
  <c r="AF214" i="1"/>
  <c r="AG214" i="1"/>
  <c r="AH214" i="1"/>
  <c r="U215" i="1"/>
  <c r="V215" i="1"/>
  <c r="W215" i="1"/>
  <c r="AI215" i="1"/>
  <c r="X215" i="1"/>
  <c r="Y215" i="1"/>
  <c r="Z215" i="1"/>
  <c r="AA215" i="1"/>
  <c r="AB215" i="1"/>
  <c r="AC215" i="1"/>
  <c r="AD215" i="1"/>
  <c r="AE215" i="1"/>
  <c r="AF215" i="1"/>
  <c r="AG215" i="1"/>
  <c r="AH215" i="1"/>
  <c r="U216" i="1"/>
  <c r="V216" i="1"/>
  <c r="W216" i="1"/>
  <c r="AI216" i="1"/>
  <c r="X216" i="1"/>
  <c r="Y216" i="1"/>
  <c r="Z216" i="1"/>
  <c r="AA216" i="1"/>
  <c r="AB216" i="1"/>
  <c r="AC216" i="1"/>
  <c r="AD216" i="1"/>
  <c r="AE216" i="1"/>
  <c r="AF216" i="1"/>
  <c r="AG216" i="1"/>
  <c r="AH216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U218" i="1"/>
  <c r="V218" i="1"/>
  <c r="W218" i="1"/>
  <c r="AI218" i="1"/>
  <c r="X218" i="1"/>
  <c r="Y218" i="1"/>
  <c r="Z218" i="1"/>
  <c r="AA218" i="1"/>
  <c r="AB218" i="1"/>
  <c r="AC218" i="1"/>
  <c r="AD218" i="1"/>
  <c r="AE218" i="1"/>
  <c r="AF218" i="1"/>
  <c r="AG218" i="1"/>
  <c r="AH218" i="1"/>
  <c r="U219" i="1"/>
  <c r="V219" i="1"/>
  <c r="W219" i="1"/>
  <c r="AI219" i="1"/>
  <c r="X219" i="1"/>
  <c r="Y219" i="1"/>
  <c r="Z219" i="1"/>
  <c r="AA219" i="1"/>
  <c r="AB219" i="1"/>
  <c r="AC219" i="1"/>
  <c r="AD219" i="1"/>
  <c r="AE219" i="1"/>
  <c r="AF219" i="1"/>
  <c r="AG219" i="1"/>
  <c r="AH219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U223" i="1"/>
  <c r="V223" i="1"/>
  <c r="W223" i="1"/>
  <c r="AI223" i="1"/>
  <c r="X223" i="1"/>
  <c r="Y223" i="1"/>
  <c r="Z223" i="1"/>
  <c r="AA223" i="1"/>
  <c r="AB223" i="1"/>
  <c r="AC223" i="1"/>
  <c r="AD223" i="1"/>
  <c r="AE223" i="1"/>
  <c r="AF223" i="1"/>
  <c r="AG223" i="1"/>
  <c r="AH223" i="1"/>
  <c r="U224" i="1"/>
  <c r="V224" i="1"/>
  <c r="W224" i="1"/>
  <c r="AI224" i="1"/>
  <c r="X224" i="1"/>
  <c r="Y224" i="1"/>
  <c r="Z224" i="1"/>
  <c r="AA224" i="1"/>
  <c r="AB224" i="1"/>
  <c r="AC224" i="1"/>
  <c r="AD224" i="1"/>
  <c r="AE224" i="1"/>
  <c r="AF224" i="1"/>
  <c r="AG224" i="1"/>
  <c r="AH224" i="1"/>
  <c r="U225" i="1"/>
  <c r="V225" i="1"/>
  <c r="W225" i="1"/>
  <c r="AI225" i="1"/>
  <c r="X225" i="1"/>
  <c r="Y225" i="1"/>
  <c r="Z225" i="1"/>
  <c r="AA225" i="1"/>
  <c r="AB225" i="1"/>
  <c r="AC225" i="1"/>
  <c r="AD225" i="1"/>
  <c r="AE225" i="1"/>
  <c r="AF225" i="1"/>
  <c r="AG225" i="1"/>
  <c r="AH225" i="1"/>
  <c r="U226" i="1"/>
  <c r="AI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U227" i="1"/>
  <c r="AI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U230" i="1"/>
  <c r="V230" i="1"/>
  <c r="W230" i="1"/>
  <c r="AI230" i="1"/>
  <c r="X230" i="1"/>
  <c r="Y230" i="1"/>
  <c r="Z230" i="1"/>
  <c r="AA230" i="1"/>
  <c r="AB230" i="1"/>
  <c r="AC230" i="1"/>
  <c r="AD230" i="1"/>
  <c r="AE230" i="1"/>
  <c r="AF230" i="1"/>
  <c r="AG230" i="1"/>
  <c r="AH230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U232" i="1"/>
  <c r="V232" i="1"/>
  <c r="W232" i="1"/>
  <c r="AI232" i="1"/>
  <c r="X232" i="1"/>
  <c r="Y232" i="1"/>
  <c r="Z232" i="1"/>
  <c r="AA232" i="1"/>
  <c r="AB232" i="1"/>
  <c r="AC232" i="1"/>
  <c r="AD232" i="1"/>
  <c r="AE232" i="1"/>
  <c r="AF232" i="1"/>
  <c r="AG232" i="1"/>
  <c r="AH232" i="1"/>
  <c r="U233" i="1"/>
  <c r="V233" i="1"/>
  <c r="W233" i="1"/>
  <c r="AI233" i="1"/>
  <c r="X233" i="1"/>
  <c r="Y233" i="1"/>
  <c r="Z233" i="1"/>
  <c r="AA233" i="1"/>
  <c r="AB233" i="1"/>
  <c r="AC233" i="1"/>
  <c r="AD233" i="1"/>
  <c r="AE233" i="1"/>
  <c r="AF233" i="1"/>
  <c r="AG233" i="1"/>
  <c r="AH233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U236" i="1"/>
  <c r="AI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U238" i="1"/>
  <c r="V238" i="1"/>
  <c r="W238" i="1"/>
  <c r="AI238" i="1"/>
  <c r="X238" i="1"/>
  <c r="Y238" i="1"/>
  <c r="Z238" i="1"/>
  <c r="AA238" i="1"/>
  <c r="AB238" i="1"/>
  <c r="AC238" i="1"/>
  <c r="AD238" i="1"/>
  <c r="AE238" i="1"/>
  <c r="AF238" i="1"/>
  <c r="AG238" i="1"/>
  <c r="AH238" i="1"/>
  <c r="U239" i="1"/>
  <c r="V239" i="1"/>
  <c r="W239" i="1"/>
  <c r="AI239" i="1"/>
  <c r="X239" i="1"/>
  <c r="Y239" i="1"/>
  <c r="Z239" i="1"/>
  <c r="AA239" i="1"/>
  <c r="AB239" i="1"/>
  <c r="AC239" i="1"/>
  <c r="AD239" i="1"/>
  <c r="AE239" i="1"/>
  <c r="AF239" i="1"/>
  <c r="AG239" i="1"/>
  <c r="AH239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U241" i="1"/>
  <c r="V241" i="1"/>
  <c r="W241" i="1"/>
  <c r="AI241" i="1"/>
  <c r="X241" i="1"/>
  <c r="Y241" i="1"/>
  <c r="Z241" i="1"/>
  <c r="AA241" i="1"/>
  <c r="AB241" i="1"/>
  <c r="AC241" i="1"/>
  <c r="AD241" i="1"/>
  <c r="AE241" i="1"/>
  <c r="AF241" i="1"/>
  <c r="AG241" i="1"/>
  <c r="AH241" i="1"/>
  <c r="U242" i="1"/>
  <c r="V242" i="1"/>
  <c r="W242" i="1"/>
  <c r="AI242" i="1"/>
  <c r="X242" i="1"/>
  <c r="Y242" i="1"/>
  <c r="Z242" i="1"/>
  <c r="AA242" i="1"/>
  <c r="AB242" i="1"/>
  <c r="AC242" i="1"/>
  <c r="AD242" i="1"/>
  <c r="AE242" i="1"/>
  <c r="AF242" i="1"/>
  <c r="AG242" i="1"/>
  <c r="AH242" i="1"/>
  <c r="U243" i="1"/>
  <c r="V243" i="1"/>
  <c r="W243" i="1"/>
  <c r="AI243" i="1"/>
  <c r="X243" i="1"/>
  <c r="Y243" i="1"/>
  <c r="Z243" i="1"/>
  <c r="AA243" i="1"/>
  <c r="AB243" i="1"/>
  <c r="AC243" i="1"/>
  <c r="AD243" i="1"/>
  <c r="AE243" i="1"/>
  <c r="AF243" i="1"/>
  <c r="AG243" i="1"/>
  <c r="AH243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U245" i="1"/>
  <c r="AI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U246" i="1"/>
  <c r="V246" i="1"/>
  <c r="W246" i="1"/>
  <c r="AI246" i="1"/>
  <c r="X246" i="1"/>
  <c r="Y246" i="1"/>
  <c r="Z246" i="1"/>
  <c r="AA246" i="1"/>
  <c r="AB246" i="1"/>
  <c r="AC246" i="1"/>
  <c r="AD246" i="1"/>
  <c r="AE246" i="1"/>
  <c r="AF246" i="1"/>
  <c r="AG246" i="1"/>
  <c r="AH246" i="1"/>
  <c r="U247" i="1"/>
  <c r="V247" i="1"/>
  <c r="W247" i="1"/>
  <c r="AI247" i="1"/>
  <c r="X247" i="1"/>
  <c r="Y247" i="1"/>
  <c r="Z247" i="1"/>
  <c r="AA247" i="1"/>
  <c r="AB247" i="1"/>
  <c r="AC247" i="1"/>
  <c r="AD247" i="1"/>
  <c r="AE247" i="1"/>
  <c r="AF247" i="1"/>
  <c r="AG247" i="1"/>
  <c r="AH247" i="1"/>
  <c r="U248" i="1"/>
  <c r="V248" i="1"/>
  <c r="W248" i="1"/>
  <c r="AI248" i="1"/>
  <c r="X248" i="1"/>
  <c r="Y248" i="1"/>
  <c r="Z248" i="1"/>
  <c r="AA248" i="1"/>
  <c r="AB248" i="1"/>
  <c r="AC248" i="1"/>
  <c r="AD248" i="1"/>
  <c r="AE248" i="1"/>
  <c r="AF248" i="1"/>
  <c r="AG248" i="1"/>
  <c r="AH248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U250" i="1"/>
  <c r="V250" i="1"/>
  <c r="W250" i="1"/>
  <c r="AI250" i="1"/>
  <c r="X250" i="1"/>
  <c r="Y250" i="1"/>
  <c r="Z250" i="1"/>
  <c r="AA250" i="1"/>
  <c r="AB250" i="1"/>
  <c r="AC250" i="1"/>
  <c r="AD250" i="1"/>
  <c r="AE250" i="1"/>
  <c r="AF250" i="1"/>
  <c r="AG250" i="1"/>
  <c r="AH250" i="1"/>
  <c r="U251" i="1"/>
  <c r="V251" i="1"/>
  <c r="W251" i="1"/>
  <c r="AI251" i="1"/>
  <c r="X251" i="1"/>
  <c r="Y251" i="1"/>
  <c r="Z251" i="1"/>
  <c r="AA251" i="1"/>
  <c r="AB251" i="1"/>
  <c r="AC251" i="1"/>
  <c r="AD251" i="1"/>
  <c r="AE251" i="1"/>
  <c r="AF251" i="1"/>
  <c r="AG251" i="1"/>
  <c r="AH251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U255" i="1"/>
  <c r="V255" i="1"/>
  <c r="W255" i="1"/>
  <c r="AI255" i="1"/>
  <c r="X255" i="1"/>
  <c r="Y255" i="1"/>
  <c r="Z255" i="1"/>
  <c r="AA255" i="1"/>
  <c r="AB255" i="1"/>
  <c r="AC255" i="1"/>
  <c r="AD255" i="1"/>
  <c r="AE255" i="1"/>
  <c r="AF255" i="1"/>
  <c r="AG255" i="1"/>
  <c r="AH255" i="1"/>
  <c r="U256" i="1"/>
  <c r="V256" i="1"/>
  <c r="W256" i="1"/>
  <c r="AI256" i="1"/>
  <c r="X256" i="1"/>
  <c r="Y256" i="1"/>
  <c r="Z256" i="1"/>
  <c r="AA256" i="1"/>
  <c r="AB256" i="1"/>
  <c r="AC256" i="1"/>
  <c r="AD256" i="1"/>
  <c r="AE256" i="1"/>
  <c r="AF256" i="1"/>
  <c r="AG256" i="1"/>
  <c r="AH256" i="1"/>
  <c r="U257" i="1"/>
  <c r="V257" i="1"/>
  <c r="W257" i="1"/>
  <c r="AI257" i="1"/>
  <c r="X257" i="1"/>
  <c r="Y257" i="1"/>
  <c r="Z257" i="1"/>
  <c r="AA257" i="1"/>
  <c r="AB257" i="1"/>
  <c r="AC257" i="1"/>
  <c r="AD257" i="1"/>
  <c r="AE257" i="1"/>
  <c r="AF257" i="1"/>
  <c r="AG257" i="1"/>
  <c r="AH257" i="1"/>
  <c r="U258" i="1"/>
  <c r="AI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U259" i="1"/>
  <c r="AI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U262" i="1"/>
  <c r="V262" i="1"/>
  <c r="W262" i="1"/>
  <c r="AI262" i="1"/>
  <c r="X262" i="1"/>
  <c r="Y262" i="1"/>
  <c r="Z262" i="1"/>
  <c r="AA262" i="1"/>
  <c r="AB262" i="1"/>
  <c r="AC262" i="1"/>
  <c r="AD262" i="1"/>
  <c r="AE262" i="1"/>
  <c r="AF262" i="1"/>
  <c r="AG262" i="1"/>
  <c r="AH262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U264" i="1"/>
  <c r="V264" i="1"/>
  <c r="W264" i="1"/>
  <c r="AI264" i="1"/>
  <c r="X264" i="1"/>
  <c r="Y264" i="1"/>
  <c r="Z264" i="1"/>
  <c r="AA264" i="1"/>
  <c r="AB264" i="1"/>
  <c r="AC264" i="1"/>
  <c r="AD264" i="1"/>
  <c r="AE264" i="1"/>
  <c r="AF264" i="1"/>
  <c r="AG264" i="1"/>
  <c r="AH264" i="1"/>
  <c r="U265" i="1"/>
  <c r="V265" i="1"/>
  <c r="W265" i="1"/>
  <c r="AI265" i="1"/>
  <c r="X265" i="1"/>
  <c r="Y265" i="1"/>
  <c r="Z265" i="1"/>
  <c r="AA265" i="1"/>
  <c r="AB265" i="1"/>
  <c r="AC265" i="1"/>
  <c r="AD265" i="1"/>
  <c r="AE265" i="1"/>
  <c r="AF265" i="1"/>
  <c r="AG265" i="1"/>
  <c r="AH265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U268" i="1"/>
  <c r="AI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U270" i="1"/>
  <c r="V270" i="1"/>
  <c r="W270" i="1"/>
  <c r="AI270" i="1"/>
  <c r="X270" i="1"/>
  <c r="Y270" i="1"/>
  <c r="Z270" i="1"/>
  <c r="AA270" i="1"/>
  <c r="AB270" i="1"/>
  <c r="AC270" i="1"/>
  <c r="AD270" i="1"/>
  <c r="AE270" i="1"/>
  <c r="AF270" i="1"/>
  <c r="AG270" i="1"/>
  <c r="AH270" i="1"/>
  <c r="U271" i="1"/>
  <c r="V271" i="1"/>
  <c r="W271" i="1"/>
  <c r="AI271" i="1"/>
  <c r="X271" i="1"/>
  <c r="Y271" i="1"/>
  <c r="Z271" i="1"/>
  <c r="AA271" i="1"/>
  <c r="AB271" i="1"/>
  <c r="AC271" i="1"/>
  <c r="AD271" i="1"/>
  <c r="AE271" i="1"/>
  <c r="AF271" i="1"/>
  <c r="AG271" i="1"/>
  <c r="AH271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U273" i="1"/>
  <c r="V273" i="1"/>
  <c r="W273" i="1"/>
  <c r="AI273" i="1"/>
  <c r="X273" i="1"/>
  <c r="Y273" i="1"/>
  <c r="Z273" i="1"/>
  <c r="AA273" i="1"/>
  <c r="AB273" i="1"/>
  <c r="AC273" i="1"/>
  <c r="AD273" i="1"/>
  <c r="AE273" i="1"/>
  <c r="AF273" i="1"/>
  <c r="AG273" i="1"/>
  <c r="AH273" i="1"/>
  <c r="U274" i="1"/>
  <c r="V274" i="1"/>
  <c r="W274" i="1"/>
  <c r="AI274" i="1"/>
  <c r="X274" i="1"/>
  <c r="Y274" i="1"/>
  <c r="Z274" i="1"/>
  <c r="AA274" i="1"/>
  <c r="AB274" i="1"/>
  <c r="AC274" i="1"/>
  <c r="AD274" i="1"/>
  <c r="AE274" i="1"/>
  <c r="AF274" i="1"/>
  <c r="AG274" i="1"/>
  <c r="AH274" i="1"/>
  <c r="U275" i="1"/>
  <c r="V275" i="1"/>
  <c r="W275" i="1"/>
  <c r="AI275" i="1"/>
  <c r="X275" i="1"/>
  <c r="Y275" i="1"/>
  <c r="Z275" i="1"/>
  <c r="AA275" i="1"/>
  <c r="AB275" i="1"/>
  <c r="AC275" i="1"/>
  <c r="AD275" i="1"/>
  <c r="AE275" i="1"/>
  <c r="AF275" i="1"/>
  <c r="AG275" i="1"/>
  <c r="AH275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U277" i="1"/>
  <c r="AI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U278" i="1"/>
  <c r="V278" i="1"/>
  <c r="W278" i="1"/>
  <c r="AI278" i="1"/>
  <c r="X278" i="1"/>
  <c r="Y278" i="1"/>
  <c r="Z278" i="1"/>
  <c r="AA278" i="1"/>
  <c r="AB278" i="1"/>
  <c r="AC278" i="1"/>
  <c r="AD278" i="1"/>
  <c r="AE278" i="1"/>
  <c r="AF278" i="1"/>
  <c r="AG278" i="1"/>
  <c r="AH278" i="1"/>
  <c r="U279" i="1"/>
  <c r="V279" i="1"/>
  <c r="W279" i="1"/>
  <c r="AI279" i="1"/>
  <c r="X279" i="1"/>
  <c r="Y279" i="1"/>
  <c r="Z279" i="1"/>
  <c r="AA279" i="1"/>
  <c r="AB279" i="1"/>
  <c r="AC279" i="1"/>
  <c r="AD279" i="1"/>
  <c r="AE279" i="1"/>
  <c r="AF279" i="1"/>
  <c r="AG279" i="1"/>
  <c r="AH279" i="1"/>
  <c r="U280" i="1"/>
  <c r="V280" i="1"/>
  <c r="W280" i="1"/>
  <c r="AI280" i="1"/>
  <c r="X280" i="1"/>
  <c r="Y280" i="1"/>
  <c r="Z280" i="1"/>
  <c r="AA280" i="1"/>
  <c r="AB280" i="1"/>
  <c r="AC280" i="1"/>
  <c r="AD280" i="1"/>
  <c r="AE280" i="1"/>
  <c r="AF280" i="1"/>
  <c r="AG280" i="1"/>
  <c r="AH280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U282" i="1"/>
  <c r="V282" i="1"/>
  <c r="W282" i="1"/>
  <c r="AI282" i="1"/>
  <c r="X282" i="1"/>
  <c r="Y282" i="1"/>
  <c r="Z282" i="1"/>
  <c r="AA282" i="1"/>
  <c r="AB282" i="1"/>
  <c r="AC282" i="1"/>
  <c r="AD282" i="1"/>
  <c r="AE282" i="1"/>
  <c r="AF282" i="1"/>
  <c r="AG282" i="1"/>
  <c r="AH282" i="1"/>
  <c r="U283" i="1"/>
  <c r="V283" i="1"/>
  <c r="W283" i="1"/>
  <c r="AI283" i="1"/>
  <c r="X283" i="1"/>
  <c r="Y283" i="1"/>
  <c r="Z283" i="1"/>
  <c r="AA283" i="1"/>
  <c r="AB283" i="1"/>
  <c r="AC283" i="1"/>
  <c r="AD283" i="1"/>
  <c r="AE283" i="1"/>
  <c r="AF283" i="1"/>
  <c r="AG283" i="1"/>
  <c r="AH283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U287" i="1"/>
  <c r="V287" i="1"/>
  <c r="W287" i="1"/>
  <c r="AI287" i="1"/>
  <c r="X287" i="1"/>
  <c r="Y287" i="1"/>
  <c r="Z287" i="1"/>
  <c r="AA287" i="1"/>
  <c r="AB287" i="1"/>
  <c r="AC287" i="1"/>
  <c r="AD287" i="1"/>
  <c r="AE287" i="1"/>
  <c r="AF287" i="1"/>
  <c r="AG287" i="1"/>
  <c r="AH287" i="1"/>
  <c r="U288" i="1"/>
  <c r="V288" i="1"/>
  <c r="W288" i="1"/>
  <c r="AI288" i="1"/>
  <c r="X288" i="1"/>
  <c r="Y288" i="1"/>
  <c r="Z288" i="1"/>
  <c r="AA288" i="1"/>
  <c r="AB288" i="1"/>
  <c r="AC288" i="1"/>
  <c r="AD288" i="1"/>
  <c r="AE288" i="1"/>
  <c r="AF288" i="1"/>
  <c r="AG288" i="1"/>
  <c r="AH288" i="1"/>
  <c r="U289" i="1"/>
  <c r="V289" i="1"/>
  <c r="W289" i="1"/>
  <c r="AI289" i="1"/>
  <c r="X289" i="1"/>
  <c r="Y289" i="1"/>
  <c r="Z289" i="1"/>
  <c r="AA289" i="1"/>
  <c r="AB289" i="1"/>
  <c r="AC289" i="1"/>
  <c r="AD289" i="1"/>
  <c r="AE289" i="1"/>
  <c r="AF289" i="1"/>
  <c r="AG289" i="1"/>
  <c r="AH289" i="1"/>
  <c r="U290" i="1"/>
  <c r="AI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U291" i="1"/>
  <c r="AI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U294" i="1"/>
  <c r="V294" i="1"/>
  <c r="W294" i="1"/>
  <c r="AI294" i="1"/>
  <c r="X294" i="1"/>
  <c r="Y294" i="1"/>
  <c r="Z294" i="1"/>
  <c r="AA294" i="1"/>
  <c r="AB294" i="1"/>
  <c r="AC294" i="1"/>
  <c r="AD294" i="1"/>
  <c r="AE294" i="1"/>
  <c r="AF294" i="1"/>
  <c r="AG294" i="1"/>
  <c r="AH294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U296" i="1"/>
  <c r="V296" i="1"/>
  <c r="W296" i="1"/>
  <c r="AI296" i="1"/>
  <c r="X296" i="1"/>
  <c r="Y296" i="1"/>
  <c r="Z296" i="1"/>
  <c r="AA296" i="1"/>
  <c r="AB296" i="1"/>
  <c r="AC296" i="1"/>
  <c r="AD296" i="1"/>
  <c r="AE296" i="1"/>
  <c r="AF296" i="1"/>
  <c r="AG296" i="1"/>
  <c r="AH296" i="1"/>
  <c r="U297" i="1"/>
  <c r="V297" i="1"/>
  <c r="W297" i="1"/>
  <c r="AI297" i="1"/>
  <c r="X297" i="1"/>
  <c r="Y297" i="1"/>
  <c r="Z297" i="1"/>
  <c r="AA297" i="1"/>
  <c r="AB297" i="1"/>
  <c r="AC297" i="1"/>
  <c r="AD297" i="1"/>
  <c r="AE297" i="1"/>
  <c r="AF297" i="1"/>
  <c r="AG297" i="1"/>
  <c r="AH297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U300" i="1"/>
  <c r="AI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U302" i="1"/>
  <c r="V302" i="1"/>
  <c r="W302" i="1"/>
  <c r="AI302" i="1"/>
  <c r="X302" i="1"/>
  <c r="Y302" i="1"/>
  <c r="Z302" i="1"/>
  <c r="AA302" i="1"/>
  <c r="AB302" i="1"/>
  <c r="AC302" i="1"/>
  <c r="AD302" i="1"/>
  <c r="AE302" i="1"/>
  <c r="AF302" i="1"/>
  <c r="AG302" i="1"/>
  <c r="AH302" i="1"/>
  <c r="U303" i="1"/>
  <c r="V303" i="1"/>
  <c r="W303" i="1"/>
  <c r="AI303" i="1"/>
  <c r="X303" i="1"/>
  <c r="Y303" i="1"/>
  <c r="Z303" i="1"/>
  <c r="AA303" i="1"/>
  <c r="AB303" i="1"/>
  <c r="AC303" i="1"/>
  <c r="AD303" i="1"/>
  <c r="AE303" i="1"/>
  <c r="AF303" i="1"/>
  <c r="AG303" i="1"/>
  <c r="AH303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U305" i="1"/>
  <c r="V305" i="1"/>
  <c r="W305" i="1"/>
  <c r="AI305" i="1"/>
  <c r="X305" i="1"/>
  <c r="Y305" i="1"/>
  <c r="Z305" i="1"/>
  <c r="AA305" i="1"/>
  <c r="AB305" i="1"/>
  <c r="AC305" i="1"/>
  <c r="AD305" i="1"/>
  <c r="AE305" i="1"/>
  <c r="AF305" i="1"/>
  <c r="AG305" i="1"/>
  <c r="AH305" i="1"/>
  <c r="U306" i="1"/>
  <c r="V306" i="1"/>
  <c r="W306" i="1"/>
  <c r="AI306" i="1"/>
  <c r="X306" i="1"/>
  <c r="Y306" i="1"/>
  <c r="Z306" i="1"/>
  <c r="AA306" i="1"/>
  <c r="AB306" i="1"/>
  <c r="AC306" i="1"/>
  <c r="AD306" i="1"/>
  <c r="AE306" i="1"/>
  <c r="AF306" i="1"/>
  <c r="AG306" i="1"/>
  <c r="AH306" i="1"/>
  <c r="U307" i="1"/>
  <c r="V307" i="1"/>
  <c r="W307" i="1"/>
  <c r="AI307" i="1"/>
  <c r="X307" i="1"/>
  <c r="Y307" i="1"/>
  <c r="Z307" i="1"/>
  <c r="AA307" i="1"/>
  <c r="AB307" i="1"/>
  <c r="AC307" i="1"/>
  <c r="AD307" i="1"/>
  <c r="AE307" i="1"/>
  <c r="AF307" i="1"/>
  <c r="AG307" i="1"/>
  <c r="AH307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U309" i="1"/>
  <c r="AI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U310" i="1"/>
  <c r="V310" i="1"/>
  <c r="W310" i="1"/>
  <c r="AI310" i="1"/>
  <c r="X310" i="1"/>
  <c r="Y310" i="1"/>
  <c r="Z310" i="1"/>
  <c r="AA310" i="1"/>
  <c r="AB310" i="1"/>
  <c r="AC310" i="1"/>
  <c r="AD310" i="1"/>
  <c r="AE310" i="1"/>
  <c r="AF310" i="1"/>
  <c r="AG310" i="1"/>
  <c r="AH310" i="1"/>
  <c r="U311" i="1"/>
  <c r="V311" i="1"/>
  <c r="W311" i="1"/>
  <c r="AI311" i="1"/>
  <c r="X311" i="1"/>
  <c r="Y311" i="1"/>
  <c r="Z311" i="1"/>
  <c r="AA311" i="1"/>
  <c r="AB311" i="1"/>
  <c r="AC311" i="1"/>
  <c r="AD311" i="1"/>
  <c r="AE311" i="1"/>
  <c r="AF311" i="1"/>
  <c r="AG311" i="1"/>
  <c r="AH311" i="1"/>
  <c r="U312" i="1"/>
  <c r="V312" i="1"/>
  <c r="W312" i="1"/>
  <c r="AI312" i="1"/>
  <c r="X312" i="1"/>
  <c r="Y312" i="1"/>
  <c r="Z312" i="1"/>
  <c r="AA312" i="1"/>
  <c r="AB312" i="1"/>
  <c r="AC312" i="1"/>
  <c r="AD312" i="1"/>
  <c r="AE312" i="1"/>
  <c r="AF312" i="1"/>
  <c r="AG312" i="1"/>
  <c r="AH312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U314" i="1"/>
  <c r="V314" i="1"/>
  <c r="W314" i="1"/>
  <c r="AI314" i="1"/>
  <c r="X314" i="1"/>
  <c r="Y314" i="1"/>
  <c r="Z314" i="1"/>
  <c r="AA314" i="1"/>
  <c r="AB314" i="1"/>
  <c r="AC314" i="1"/>
  <c r="AD314" i="1"/>
  <c r="AE314" i="1"/>
  <c r="AF314" i="1"/>
  <c r="AG314" i="1"/>
  <c r="AH314" i="1"/>
  <c r="U315" i="1"/>
  <c r="V315" i="1"/>
  <c r="W315" i="1"/>
  <c r="AI315" i="1"/>
  <c r="X315" i="1"/>
  <c r="Y315" i="1"/>
  <c r="Z315" i="1"/>
  <c r="AA315" i="1"/>
  <c r="AB315" i="1"/>
  <c r="AC315" i="1"/>
  <c r="AD315" i="1"/>
  <c r="AE315" i="1"/>
  <c r="AF315" i="1"/>
  <c r="AG315" i="1"/>
  <c r="AH315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U319" i="1"/>
  <c r="V319" i="1"/>
  <c r="W319" i="1"/>
  <c r="AI319" i="1"/>
  <c r="X319" i="1"/>
  <c r="Y319" i="1"/>
  <c r="Z319" i="1"/>
  <c r="AA319" i="1"/>
  <c r="AB319" i="1"/>
  <c r="AC319" i="1"/>
  <c r="AD319" i="1"/>
  <c r="AE319" i="1"/>
  <c r="AF319" i="1"/>
  <c r="AG319" i="1"/>
  <c r="AH319" i="1"/>
  <c r="U320" i="1"/>
  <c r="V320" i="1"/>
  <c r="W320" i="1"/>
  <c r="AI320" i="1"/>
  <c r="X320" i="1"/>
  <c r="Y320" i="1"/>
  <c r="Z320" i="1"/>
  <c r="AA320" i="1"/>
  <c r="AB320" i="1"/>
  <c r="AC320" i="1"/>
  <c r="AD320" i="1"/>
  <c r="AE320" i="1"/>
  <c r="AF320" i="1"/>
  <c r="AG320" i="1"/>
  <c r="AH320" i="1"/>
  <c r="U321" i="1"/>
  <c r="V321" i="1"/>
  <c r="W321" i="1"/>
  <c r="AI321" i="1"/>
  <c r="X321" i="1"/>
  <c r="Y321" i="1"/>
  <c r="Z321" i="1"/>
  <c r="AA321" i="1"/>
  <c r="AB321" i="1"/>
  <c r="AC321" i="1"/>
  <c r="AD321" i="1"/>
  <c r="AE321" i="1"/>
  <c r="AF321" i="1"/>
  <c r="AG321" i="1"/>
  <c r="AH321" i="1"/>
  <c r="U322" i="1"/>
  <c r="AI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U323" i="1"/>
  <c r="AI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U326" i="1"/>
  <c r="V326" i="1"/>
  <c r="W326" i="1"/>
  <c r="AI326" i="1"/>
  <c r="X326" i="1"/>
  <c r="Y326" i="1"/>
  <c r="Z326" i="1"/>
  <c r="AA326" i="1"/>
  <c r="AB326" i="1"/>
  <c r="AC326" i="1"/>
  <c r="AD326" i="1"/>
  <c r="AE326" i="1"/>
  <c r="AF326" i="1"/>
  <c r="AG326" i="1"/>
  <c r="AH326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U328" i="1"/>
  <c r="V328" i="1"/>
  <c r="W328" i="1"/>
  <c r="AI328" i="1"/>
  <c r="X328" i="1"/>
  <c r="Y328" i="1"/>
  <c r="Z328" i="1"/>
  <c r="AA328" i="1"/>
  <c r="AB328" i="1"/>
  <c r="AC328" i="1"/>
  <c r="AD328" i="1"/>
  <c r="AE328" i="1"/>
  <c r="AF328" i="1"/>
  <c r="AG328" i="1"/>
  <c r="AH328" i="1"/>
  <c r="U329" i="1"/>
  <c r="V329" i="1"/>
  <c r="W329" i="1"/>
  <c r="AI329" i="1"/>
  <c r="X329" i="1"/>
  <c r="Y329" i="1"/>
  <c r="Z329" i="1"/>
  <c r="AA329" i="1"/>
  <c r="AB329" i="1"/>
  <c r="AC329" i="1"/>
  <c r="AD329" i="1"/>
  <c r="AE329" i="1"/>
  <c r="AF329" i="1"/>
  <c r="AG329" i="1"/>
  <c r="AH329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U332" i="1"/>
  <c r="AI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U334" i="1"/>
  <c r="V334" i="1"/>
  <c r="W334" i="1"/>
  <c r="AI334" i="1"/>
  <c r="X334" i="1"/>
  <c r="Y334" i="1"/>
  <c r="Z334" i="1"/>
  <c r="AA334" i="1"/>
  <c r="AB334" i="1"/>
  <c r="AC334" i="1"/>
  <c r="AD334" i="1"/>
  <c r="AE334" i="1"/>
  <c r="AF334" i="1"/>
  <c r="AG334" i="1"/>
  <c r="AH334" i="1"/>
  <c r="U335" i="1"/>
  <c r="V335" i="1"/>
  <c r="W335" i="1"/>
  <c r="AI335" i="1"/>
  <c r="X335" i="1"/>
  <c r="Y335" i="1"/>
  <c r="Z335" i="1"/>
  <c r="AA335" i="1"/>
  <c r="AB335" i="1"/>
  <c r="AC335" i="1"/>
  <c r="AD335" i="1"/>
  <c r="AE335" i="1"/>
  <c r="AF335" i="1"/>
  <c r="AG335" i="1"/>
  <c r="AH335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U337" i="1"/>
  <c r="V337" i="1"/>
  <c r="W337" i="1"/>
  <c r="AI337" i="1"/>
  <c r="X337" i="1"/>
  <c r="Y337" i="1"/>
  <c r="Z337" i="1"/>
  <c r="AA337" i="1"/>
  <c r="AB337" i="1"/>
  <c r="AC337" i="1"/>
  <c r="AD337" i="1"/>
  <c r="AE337" i="1"/>
  <c r="AF337" i="1"/>
  <c r="AG337" i="1"/>
  <c r="AH337" i="1"/>
  <c r="U338" i="1"/>
  <c r="V338" i="1"/>
  <c r="W338" i="1"/>
  <c r="AI338" i="1"/>
  <c r="X338" i="1"/>
  <c r="Y338" i="1"/>
  <c r="Z338" i="1"/>
  <c r="AA338" i="1"/>
  <c r="AB338" i="1"/>
  <c r="AC338" i="1"/>
  <c r="AD338" i="1"/>
  <c r="AE338" i="1"/>
  <c r="AF338" i="1"/>
  <c r="AG338" i="1"/>
  <c r="AH338" i="1"/>
  <c r="U339" i="1"/>
  <c r="V339" i="1"/>
  <c r="W339" i="1"/>
  <c r="AI339" i="1"/>
  <c r="X339" i="1"/>
  <c r="Y339" i="1"/>
  <c r="Z339" i="1"/>
  <c r="AA339" i="1"/>
  <c r="AB339" i="1"/>
  <c r="AC339" i="1"/>
  <c r="AD339" i="1"/>
  <c r="AE339" i="1"/>
  <c r="AF339" i="1"/>
  <c r="AG339" i="1"/>
  <c r="AH339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U341" i="1"/>
  <c r="AI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U343" i="1"/>
  <c r="V343" i="1"/>
  <c r="W343" i="1"/>
  <c r="AI343" i="1"/>
  <c r="X343" i="1"/>
  <c r="Y343" i="1"/>
  <c r="Z343" i="1"/>
  <c r="AA343" i="1"/>
  <c r="AB343" i="1"/>
  <c r="AC343" i="1"/>
  <c r="AD343" i="1"/>
  <c r="AE343" i="1"/>
  <c r="AF343" i="1"/>
  <c r="AG343" i="1"/>
  <c r="AH343" i="1"/>
  <c r="U344" i="1"/>
  <c r="V344" i="1"/>
  <c r="W344" i="1"/>
  <c r="AI344" i="1"/>
  <c r="X344" i="1"/>
  <c r="Y344" i="1"/>
  <c r="Z344" i="1"/>
  <c r="AA344" i="1"/>
  <c r="AB344" i="1"/>
  <c r="AC344" i="1"/>
  <c r="AD344" i="1"/>
  <c r="AE344" i="1"/>
  <c r="AF344" i="1"/>
  <c r="AG344" i="1"/>
  <c r="AH344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U347" i="1"/>
  <c r="V347" i="1"/>
  <c r="W347" i="1"/>
  <c r="AI347" i="1"/>
  <c r="X347" i="1"/>
  <c r="Y347" i="1"/>
  <c r="Z347" i="1"/>
  <c r="AA347" i="1"/>
  <c r="AB347" i="1"/>
  <c r="AC347" i="1"/>
  <c r="AD347" i="1"/>
  <c r="AE347" i="1"/>
  <c r="AF347" i="1"/>
  <c r="AG347" i="1"/>
  <c r="AH347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U352" i="1"/>
  <c r="V352" i="1"/>
  <c r="W352" i="1"/>
  <c r="AI352" i="1"/>
  <c r="X352" i="1"/>
  <c r="Y352" i="1"/>
  <c r="Z352" i="1"/>
  <c r="AA352" i="1"/>
  <c r="AB352" i="1"/>
  <c r="AC352" i="1"/>
  <c r="AD352" i="1"/>
  <c r="AE352" i="1"/>
  <c r="AF352" i="1"/>
  <c r="AG352" i="1"/>
  <c r="AH352" i="1"/>
  <c r="U353" i="1"/>
  <c r="V353" i="1"/>
  <c r="W353" i="1"/>
  <c r="AI353" i="1"/>
  <c r="X353" i="1"/>
  <c r="Y353" i="1"/>
  <c r="Z353" i="1"/>
  <c r="AA353" i="1"/>
  <c r="AB353" i="1"/>
  <c r="AC353" i="1"/>
  <c r="AD353" i="1"/>
  <c r="AE353" i="1"/>
  <c r="AF353" i="1"/>
  <c r="AG353" i="1"/>
  <c r="AH353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U355" i="1"/>
  <c r="AI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U358" i="1"/>
  <c r="V358" i="1"/>
  <c r="W358" i="1"/>
  <c r="AI358" i="1"/>
  <c r="X358" i="1"/>
  <c r="Y358" i="1"/>
  <c r="Z358" i="1"/>
  <c r="AA358" i="1"/>
  <c r="AB358" i="1"/>
  <c r="AC358" i="1"/>
  <c r="AD358" i="1"/>
  <c r="AE358" i="1"/>
  <c r="AF358" i="1"/>
  <c r="AG358" i="1"/>
  <c r="AH358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U360" i="1"/>
  <c r="V360" i="1"/>
  <c r="W360" i="1"/>
  <c r="AI360" i="1"/>
  <c r="X360" i="1"/>
  <c r="Y360" i="1"/>
  <c r="Z360" i="1"/>
  <c r="AA360" i="1"/>
  <c r="AB360" i="1"/>
  <c r="AC360" i="1"/>
  <c r="AD360" i="1"/>
  <c r="AE360" i="1"/>
  <c r="AF360" i="1"/>
  <c r="AG360" i="1"/>
  <c r="AH360" i="1"/>
  <c r="U361" i="1"/>
  <c r="V361" i="1"/>
  <c r="W361" i="1"/>
  <c r="AI361" i="1"/>
  <c r="X361" i="1"/>
  <c r="Y361" i="1"/>
  <c r="Z361" i="1"/>
  <c r="AA361" i="1"/>
  <c r="AB361" i="1"/>
  <c r="AC361" i="1"/>
  <c r="AD361" i="1"/>
  <c r="AE361" i="1"/>
  <c r="AF361" i="1"/>
  <c r="AG361" i="1"/>
  <c r="AH361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U364" i="1"/>
  <c r="AI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U366" i="1"/>
  <c r="V366" i="1"/>
  <c r="W366" i="1"/>
  <c r="AI366" i="1"/>
  <c r="X366" i="1"/>
  <c r="Y366" i="1"/>
  <c r="Z366" i="1"/>
  <c r="AA366" i="1"/>
  <c r="AB366" i="1"/>
  <c r="AC366" i="1"/>
  <c r="AD366" i="1"/>
  <c r="AE366" i="1"/>
  <c r="AF366" i="1"/>
  <c r="AG366" i="1"/>
  <c r="AH366" i="1"/>
  <c r="U367" i="1"/>
  <c r="V367" i="1"/>
  <c r="W367" i="1"/>
  <c r="AI367" i="1"/>
  <c r="X367" i="1"/>
  <c r="Y367" i="1"/>
  <c r="Z367" i="1"/>
  <c r="AA367" i="1"/>
  <c r="AB367" i="1"/>
  <c r="AC367" i="1"/>
  <c r="AD367" i="1"/>
  <c r="AE367" i="1"/>
  <c r="AF367" i="1"/>
  <c r="AG367" i="1"/>
  <c r="AH367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W10" i="1"/>
  <c r="U10" i="1"/>
  <c r="AH10" i="1"/>
  <c r="AG10" i="1"/>
  <c r="AF10" i="1"/>
  <c r="AE10" i="1"/>
  <c r="AD10" i="1"/>
  <c r="AC10" i="1"/>
  <c r="AB10" i="1"/>
  <c r="AA10" i="1"/>
  <c r="Z10" i="1"/>
  <c r="Y10" i="1"/>
  <c r="X10" i="1"/>
  <c r="V10" i="1"/>
  <c r="W9" i="1"/>
  <c r="U9" i="1"/>
  <c r="AH9" i="1"/>
  <c r="AG9" i="1"/>
  <c r="AF9" i="1"/>
  <c r="AE9" i="1"/>
  <c r="AD9" i="1"/>
  <c r="AC9" i="1"/>
  <c r="AB9" i="1"/>
  <c r="AA9" i="1"/>
  <c r="Z9" i="1"/>
  <c r="Y9" i="1"/>
  <c r="X9" i="1"/>
  <c r="V9" i="1"/>
  <c r="W8" i="1"/>
  <c r="U8" i="1"/>
  <c r="AH8" i="1"/>
  <c r="AG8" i="1"/>
  <c r="AF8" i="1"/>
  <c r="AE8" i="1"/>
  <c r="AD8" i="1"/>
  <c r="AC8" i="1"/>
  <c r="AB8" i="1"/>
  <c r="AA8" i="1"/>
  <c r="Z8" i="1"/>
  <c r="Y8" i="1"/>
  <c r="X8" i="1"/>
  <c r="V8" i="1"/>
  <c r="K13" i="6"/>
  <c r="K8" i="6"/>
  <c r="I37" i="6"/>
  <c r="K6" i="6"/>
  <c r="AI356" i="1"/>
  <c r="AI346" i="1"/>
  <c r="AI342" i="1"/>
  <c r="AI333" i="1"/>
  <c r="AI324" i="1"/>
  <c r="AI365" i="1"/>
  <c r="AI351" i="1"/>
  <c r="AI292" i="1"/>
  <c r="AI228" i="1"/>
  <c r="AI205" i="1"/>
  <c r="AI196" i="1"/>
  <c r="AI141" i="1"/>
  <c r="AI77" i="1"/>
  <c r="AI68" i="1"/>
  <c r="AI109" i="1"/>
  <c r="AI100" i="1"/>
  <c r="AI45" i="1"/>
  <c r="AI36" i="1"/>
  <c r="AI13" i="1"/>
  <c r="AI348" i="1"/>
  <c r="AI316" i="1"/>
  <c r="AI293" i="1"/>
  <c r="AI284" i="1"/>
  <c r="AI197" i="1"/>
  <c r="AI188" i="1"/>
  <c r="AI156" i="1"/>
  <c r="AI133" i="1"/>
  <c r="AI92" i="1"/>
  <c r="AI69" i="1"/>
  <c r="AI60" i="1"/>
  <c r="AI37" i="1"/>
  <c r="AI28" i="1"/>
  <c r="AI10" i="1"/>
  <c r="AI301" i="1"/>
  <c r="AI269" i="1"/>
  <c r="AI237" i="1"/>
  <c r="AI173" i="1"/>
  <c r="AI164" i="1"/>
  <c r="AI132" i="1"/>
  <c r="AI325" i="1"/>
  <c r="AI261" i="1"/>
  <c r="AI229" i="1"/>
  <c r="AI165" i="1"/>
  <c r="AI124" i="1"/>
  <c r="AI349" i="1"/>
  <c r="AI345" i="1"/>
  <c r="AI340" i="1"/>
  <c r="AI336" i="1"/>
  <c r="AI317" i="1"/>
  <c r="AI304" i="1"/>
  <c r="AI286" i="1"/>
  <c r="AI281" i="1"/>
  <c r="AI276" i="1"/>
  <c r="AI263" i="1"/>
  <c r="AI254" i="1"/>
  <c r="AI253" i="1"/>
  <c r="AI249" i="1"/>
  <c r="AI244" i="1"/>
  <c r="AI240" i="1"/>
  <c r="AI231" i="1"/>
  <c r="AI222" i="1"/>
  <c r="AI221" i="1"/>
  <c r="AI217" i="1"/>
  <c r="AI212" i="1"/>
  <c r="AI208" i="1"/>
  <c r="AI199" i="1"/>
  <c r="AI190" i="1"/>
  <c r="AI189" i="1"/>
  <c r="AI185" i="1"/>
  <c r="AI180" i="1"/>
  <c r="AI176" i="1"/>
  <c r="AI167" i="1"/>
  <c r="AI158" i="1"/>
  <c r="AI157" i="1"/>
  <c r="AI153" i="1"/>
  <c r="AI148" i="1"/>
  <c r="AI144" i="1"/>
  <c r="AI135" i="1"/>
  <c r="AI126" i="1"/>
  <c r="AI125" i="1"/>
  <c r="AI121" i="1"/>
  <c r="AI116" i="1"/>
  <c r="AI112" i="1"/>
  <c r="AI103" i="1"/>
  <c r="AI94" i="1"/>
  <c r="AI93" i="1"/>
  <c r="AI89" i="1"/>
  <c r="AI84" i="1"/>
  <c r="AI80" i="1"/>
  <c r="AI71" i="1"/>
  <c r="AI62" i="1"/>
  <c r="AI61" i="1"/>
  <c r="AI57" i="1"/>
  <c r="AI52" i="1"/>
  <c r="AI48" i="1"/>
  <c r="AI39" i="1"/>
  <c r="AI30" i="1"/>
  <c r="AI29" i="1"/>
  <c r="AI25" i="1"/>
  <c r="AI20" i="1"/>
  <c r="AI16" i="1"/>
  <c r="AI260" i="1"/>
  <c r="AI357" i="1"/>
  <c r="AI252" i="1"/>
  <c r="AI220" i="1"/>
  <c r="AI101" i="1"/>
  <c r="AI368" i="1"/>
  <c r="AI359" i="1"/>
  <c r="AI350" i="1"/>
  <c r="AI327" i="1"/>
  <c r="AI318" i="1"/>
  <c r="AI313" i="1"/>
  <c r="AI308" i="1"/>
  <c r="AI295" i="1"/>
  <c r="AI285" i="1"/>
  <c r="AI272" i="1"/>
  <c r="AI9" i="1"/>
  <c r="AI8" i="1"/>
  <c r="K9" i="6" l="1"/>
  <c r="K18" i="6"/>
  <c r="K37" i="6"/>
</calcChain>
</file>

<file path=xl/connections.xml><?xml version="1.0" encoding="utf-8"?>
<connections xmlns="http://schemas.openxmlformats.org/spreadsheetml/2006/main">
  <connection id="1" name="6345EXC" type="6" refreshedVersion="1" background="1" saveData="1">
    <textPr codePage="10006" sourceFile="C:\Heather\data compilation project\6345EXC.PRN" tab="0" semicolon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<sst xmlns="http://schemas.openxmlformats.org/spreadsheetml/2006/main" count="546" uniqueCount="169">
  <si>
    <t>Individual Sample Data: Microparticles</t>
  </si>
  <si>
    <t>Date</t>
  </si>
  <si>
    <t>Analyzed</t>
  </si>
  <si>
    <t xml:space="preserve">Section </t>
  </si>
  <si>
    <t>Number</t>
  </si>
  <si>
    <t>Sample</t>
  </si>
  <si>
    <t>Depth at top</t>
  </si>
  <si>
    <t>m (firn)</t>
  </si>
  <si>
    <t>Sample Size</t>
  </si>
  <si>
    <t>cm (firn)</t>
  </si>
  <si>
    <t>Size distribution data</t>
  </si>
  <si>
    <t>0.63 - 0.80</t>
  </si>
  <si>
    <t>0.8 - 1.0</t>
  </si>
  <si>
    <t>1.0 - 1.26</t>
  </si>
  <si>
    <t>1.26 - 1.59</t>
  </si>
  <si>
    <t>1.59 - 2.02</t>
  </si>
  <si>
    <t>2.02 - 2.52</t>
  </si>
  <si>
    <t>2.52 - 3.14</t>
  </si>
  <si>
    <t>3.14 - 4.0</t>
  </si>
  <si>
    <t>4.0 - 5.04</t>
  </si>
  <si>
    <t>5.04 - 6.35</t>
  </si>
  <si>
    <t>6.35 - 8.0</t>
  </si>
  <si>
    <t>8.0 - 10.08</t>
  </si>
  <si>
    <t>10.08 - 12.7</t>
  </si>
  <si>
    <t>12.7 - 16.0</t>
  </si>
  <si>
    <t xml:space="preserve">sample </t>
  </si>
  <si>
    <t xml:space="preserve">volume </t>
  </si>
  <si>
    <t xml:space="preserve"> 2 = 50 uL</t>
  </si>
  <si>
    <t>0 = 500 uL</t>
  </si>
  <si>
    <t>1 = missing</t>
  </si>
  <si>
    <t>Individual Sample Data: O18</t>
  </si>
  <si>
    <t>O18</t>
  </si>
  <si>
    <t>D</t>
  </si>
  <si>
    <t>D-excess</t>
  </si>
  <si>
    <t xml:space="preserve">&gt; 0.63 </t>
  </si>
  <si>
    <t>&gt; 0.8</t>
  </si>
  <si>
    <t>&gt; 1.0</t>
  </si>
  <si>
    <t>&gt; 1.26</t>
  </si>
  <si>
    <t>&gt; 1.59</t>
  </si>
  <si>
    <t>&gt; 2.02</t>
  </si>
  <si>
    <t>&gt; 2.52</t>
  </si>
  <si>
    <t>&gt; 3.14</t>
  </si>
  <si>
    <t>&gt; 4.0</t>
  </si>
  <si>
    <t>&gt; 5.04</t>
  </si>
  <si>
    <t>&gt; 6.35</t>
  </si>
  <si>
    <t>&gt; 8.0</t>
  </si>
  <si>
    <t>&gt; 10.08</t>
  </si>
  <si>
    <t>&gt; 12.7</t>
  </si>
  <si>
    <t>coarseness</t>
  </si>
  <si>
    <t>factor</t>
  </si>
  <si>
    <t>CF</t>
  </si>
  <si>
    <t xml:space="preserve">Core depth </t>
  </si>
  <si>
    <t>final dating</t>
  </si>
  <si>
    <t>Depth firn</t>
  </si>
  <si>
    <t>Core depth</t>
  </si>
  <si>
    <t xml:space="preserve">isotopes </t>
  </si>
  <si>
    <t>water eq</t>
  </si>
  <si>
    <t>dust</t>
  </si>
  <si>
    <t>years top</t>
  </si>
  <si>
    <t>depth m</t>
  </si>
  <si>
    <t>final</t>
  </si>
  <si>
    <t>&gt; 0.63 (1000)</t>
  </si>
  <si>
    <t xml:space="preserve">dust </t>
  </si>
  <si>
    <t>accum w.e</t>
  </si>
  <si>
    <t>no samples</t>
  </si>
  <si>
    <t>year</t>
  </si>
  <si>
    <t>depth firn</t>
  </si>
  <si>
    <t>depth w.e.</t>
  </si>
  <si>
    <t>O18 (m)</t>
  </si>
  <si>
    <t>(&gt; 1.00 / &gt; 0.63)*100</t>
  </si>
  <si>
    <t>no. samples</t>
  </si>
  <si>
    <t xml:space="preserve">     dust</t>
  </si>
  <si>
    <t xml:space="preserve">     year</t>
  </si>
  <si>
    <t>accum w.e.</t>
  </si>
  <si>
    <t>ann. avg.</t>
  </si>
  <si>
    <t xml:space="preserve">annual </t>
  </si>
  <si>
    <t>dust flux</t>
  </si>
  <si>
    <t xml:space="preserve">    O18 </t>
  </si>
  <si>
    <t>avg accum</t>
  </si>
  <si>
    <t>small</t>
  </si>
  <si>
    <t>total</t>
  </si>
  <si>
    <t>large</t>
  </si>
  <si>
    <t xml:space="preserve">      cf</t>
  </si>
  <si>
    <t>mm w.e.</t>
  </si>
  <si>
    <t>dust &amp; O18</t>
  </si>
  <si>
    <r>
      <t xml:space="preserve">    </t>
    </r>
    <r>
      <rPr>
        <b/>
        <sz val="12"/>
        <rFont val="Arial"/>
        <family val="2"/>
      </rPr>
      <t>avg.</t>
    </r>
  </si>
  <si>
    <t>this file contains all information needed to calculate beta radioactivity per sample</t>
  </si>
  <si>
    <t>(in order by depth)</t>
  </si>
  <si>
    <t>depth (m)</t>
  </si>
  <si>
    <t>density</t>
  </si>
  <si>
    <t>mid pt</t>
  </si>
  <si>
    <t>OSU model</t>
  </si>
  <si>
    <t>ss (cm)</t>
  </si>
  <si>
    <t>w.e. m</t>
  </si>
  <si>
    <t>w.e. cm</t>
  </si>
  <si>
    <t xml:space="preserve">   O18 (m)</t>
  </si>
  <si>
    <t xml:space="preserve">Note: </t>
  </si>
  <si>
    <t xml:space="preserve">depth from </t>
  </si>
  <si>
    <t xml:space="preserve">stratigraphic </t>
  </si>
  <si>
    <t>The type of statigraphic feature</t>
  </si>
  <si>
    <t xml:space="preserve">      top</t>
  </si>
  <si>
    <t xml:space="preserve">   feature</t>
  </si>
  <si>
    <t xml:space="preserve">is noted at the bottom of </t>
  </si>
  <si>
    <t>the stratigraphic unit</t>
  </si>
  <si>
    <t>feature to the left is from</t>
  </si>
  <si>
    <t>in the core.</t>
  </si>
  <si>
    <t>* L.d.h. indicates a low density depth hoar layer</t>
  </si>
  <si>
    <t>firn</t>
  </si>
  <si>
    <t>crust</t>
  </si>
  <si>
    <t>(m)</t>
  </si>
  <si>
    <t>(m w.e.)</t>
  </si>
  <si>
    <t xml:space="preserve">Dust </t>
  </si>
  <si>
    <t>accum (m w.e.)</t>
  </si>
  <si>
    <t xml:space="preserve"> (m)</t>
  </si>
  <si>
    <t xml:space="preserve">Depth at top </t>
  </si>
  <si>
    <t>incomplete year</t>
  </si>
  <si>
    <t>Small  = 0.63 - 0.83 um</t>
  </si>
  <si>
    <t>Large = &gt;1.59 um</t>
  </si>
  <si>
    <t>coefficients for depth-</t>
  </si>
  <si>
    <t>density polynomial</t>
  </si>
  <si>
    <t>Note: Concentrations per mL must be calculated using the sample volume analyzed: see Column T for the sample volume</t>
  </si>
  <si>
    <t xml:space="preserve">NM = not measured </t>
  </si>
  <si>
    <t>NM</t>
  </si>
  <si>
    <t>not measured by OSU</t>
  </si>
  <si>
    <t>Total &gt;0.63 um</t>
  </si>
  <si>
    <t>NC = not calculated</t>
  </si>
  <si>
    <t>NC</t>
  </si>
  <si>
    <t>Beta not measured</t>
  </si>
  <si>
    <t>Core: Dye 2 (Raven) Greenland 1998</t>
  </si>
  <si>
    <t xml:space="preserve"> </t>
  </si>
  <si>
    <t>Team: Ellen Mosley-Thompson, Victor Zagorodnov and Eric Klein</t>
  </si>
  <si>
    <t xml:space="preserve">The team arrived in the afternoon of May 11 and left on the afternoon of May 20.  </t>
  </si>
  <si>
    <t xml:space="preserve">The drill was adjusted and drilling continued to 120.87 m. </t>
  </si>
  <si>
    <t>none compiled</t>
  </si>
  <si>
    <t>not transcribed from the field notes</t>
  </si>
  <si>
    <t>66.48 N</t>
  </si>
  <si>
    <t>~2332 m</t>
  </si>
  <si>
    <t>46.30 W</t>
  </si>
  <si>
    <t>core bottom depth</t>
  </si>
  <si>
    <t>*Checked with Ellen</t>
  </si>
  <si>
    <t>Core B</t>
  </si>
  <si>
    <t>Core A</t>
  </si>
  <si>
    <t>120.87 m</t>
  </si>
  <si>
    <t>20.5 m</t>
  </si>
  <si>
    <t>depth hoar</t>
  </si>
  <si>
    <t>ice layer</t>
  </si>
  <si>
    <t>lens</t>
  </si>
  <si>
    <t>For example, the firn</t>
  </si>
  <si>
    <t xml:space="preserve">0.000 to 0.690 meters </t>
  </si>
  <si>
    <t>A</t>
  </si>
  <si>
    <t>B</t>
  </si>
  <si>
    <t>C</t>
  </si>
  <si>
    <t>E</t>
  </si>
  <si>
    <t>R2</t>
  </si>
  <si>
    <t>mid point</t>
  </si>
  <si>
    <t>(kg/m3)</t>
  </si>
  <si>
    <t>OSU measured</t>
  </si>
  <si>
    <t xml:space="preserve">F </t>
  </si>
  <si>
    <t>Notes:</t>
  </si>
  <si>
    <t xml:space="preserve">1) w.e. calculations (left) </t>
  </si>
  <si>
    <t xml:space="preserve">use the modeled density </t>
  </si>
  <si>
    <t>based on the depth at the mid-point of the sample</t>
  </si>
  <si>
    <t xml:space="preserve">3) Note that the top density model is used down to the depth of </t>
  </si>
  <si>
    <t>10.690 meters at which point the second density is used</t>
  </si>
  <si>
    <t xml:space="preserve">Two cores, 120.87 and 20.5 m were drilled. Core A (Core 1) was drilled first. The upper 20 meters was in very bad shape. </t>
  </si>
  <si>
    <t>The setup was moved slightly (less than a meter away) and a 20.5 meter core Core B (Core 2) was drilled to replace the upper 20 meters of Core A.</t>
  </si>
  <si>
    <t>Latitude</t>
  </si>
  <si>
    <t>Longitude</t>
  </si>
  <si>
    <t>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</si>
</sst>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"/>
    <numFmt numFmtId="167" formatCode="0.0000"/>
  </numFmts>
  <fonts count="1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 MT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3">
    <xf numFmtId="0" fontId="0" fillId="0" borderId="0"/>
    <xf numFmtId="0" fontId="9" fillId="2" borderId="1" applyNumberFormat="0" applyFont="0" applyAlignment="0" applyProtection="0"/>
    <xf numFmtId="0" fontId="10" fillId="0" borderId="0"/>
  </cellStyleXfs>
  <cellXfs count="70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NumberFormat="1" applyFont="1" applyAlignment="1"/>
    <xf numFmtId="2" fontId="1" fillId="0" borderId="0" xfId="0" applyNumberFormat="1" applyFont="1" applyAlignment="1"/>
    <xf numFmtId="164" fontId="1" fillId="0" borderId="0" xfId="0" applyNumberFormat="1" applyFont="1" applyAlignme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/>
    <xf numFmtId="165" fontId="1" fillId="0" borderId="0" xfId="0" applyNumberFormat="1" applyFont="1" applyAlignment="1"/>
    <xf numFmtId="0" fontId="6" fillId="0" borderId="0" xfId="0" applyFont="1"/>
    <xf numFmtId="0" fontId="7" fillId="0" borderId="0" xfId="0" applyFont="1"/>
    <xf numFmtId="166" fontId="1" fillId="0" borderId="0" xfId="0" applyNumberFormat="1" applyFont="1" applyAlignment="1"/>
    <xf numFmtId="164" fontId="0" fillId="0" borderId="0" xfId="0" applyNumberFormat="1"/>
    <xf numFmtId="0" fontId="0" fillId="0" borderId="0" xfId="0" applyNumberFormat="1" applyFont="1" applyAlignment="1"/>
    <xf numFmtId="164" fontId="0" fillId="0" borderId="0" xfId="0" applyNumberFormat="1" applyFont="1" applyAlignment="1"/>
    <xf numFmtId="164" fontId="0" fillId="0" borderId="0" xfId="0" applyNumberFormat="1" applyFont="1"/>
    <xf numFmtId="2" fontId="0" fillId="0" borderId="0" xfId="0" applyNumberFormat="1"/>
    <xf numFmtId="0" fontId="0" fillId="0" borderId="0" xfId="0" applyNumberFormat="1"/>
    <xf numFmtId="0" fontId="0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NumberFormat="1" applyFont="1" applyFill="1" applyAlignment="1">
      <alignment horizontal="center"/>
    </xf>
    <xf numFmtId="0" fontId="1" fillId="0" borderId="0" xfId="0" applyFont="1"/>
    <xf numFmtId="0" fontId="7" fillId="0" borderId="0" xfId="0" applyNumberFormat="1" applyFont="1" applyFill="1" applyAlignment="1"/>
    <xf numFmtId="0" fontId="1" fillId="0" borderId="0" xfId="0" applyNumberFormat="1" applyFont="1" applyAlignment="1">
      <alignment horizontal="right"/>
    </xf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/>
    <xf numFmtId="164" fontId="2" fillId="0" borderId="0" xfId="0" applyNumberFormat="1" applyFont="1" applyAlignment="1"/>
    <xf numFmtId="1" fontId="2" fillId="0" borderId="0" xfId="0" applyNumberFormat="1" applyFont="1" applyAlignment="1"/>
    <xf numFmtId="1" fontId="0" fillId="0" borderId="0" xfId="0" applyNumberFormat="1"/>
    <xf numFmtId="1" fontId="3" fillId="0" borderId="0" xfId="0" applyNumberFormat="1" applyFont="1" applyAlignment="1">
      <alignment horizontal="center"/>
    </xf>
    <xf numFmtId="1" fontId="1" fillId="0" borderId="0" xfId="0" applyNumberFormat="1" applyFont="1"/>
    <xf numFmtId="1" fontId="5" fillId="0" borderId="0" xfId="0" applyNumberFormat="1" applyFont="1" applyAlignment="1">
      <alignment horizontal="right"/>
    </xf>
    <xf numFmtId="0" fontId="1" fillId="0" borderId="0" xfId="0" applyNumberFormat="1" applyFont="1" applyBorder="1" applyAlignment="1"/>
    <xf numFmtId="164" fontId="1" fillId="0" borderId="0" xfId="0" applyNumberFormat="1" applyFont="1" applyBorder="1"/>
    <xf numFmtId="164" fontId="8" fillId="0" borderId="0" xfId="0" applyNumberFormat="1" applyFont="1"/>
    <xf numFmtId="2" fontId="8" fillId="0" borderId="0" xfId="0" applyNumberFormat="1" applyFont="1"/>
    <xf numFmtId="164" fontId="0" fillId="0" borderId="0" xfId="0" applyNumberFormat="1" applyFill="1"/>
    <xf numFmtId="2" fontId="1" fillId="0" borderId="0" xfId="0" applyNumberFormat="1" applyFont="1" applyFill="1" applyAlignment="1"/>
    <xf numFmtId="164" fontId="1" fillId="0" borderId="0" xfId="0" applyNumberFormat="1" applyFont="1" applyFill="1" applyAlignment="1"/>
    <xf numFmtId="164" fontId="2" fillId="0" borderId="0" xfId="0" applyNumberFormat="1" applyFont="1" applyFill="1" applyAlignment="1"/>
    <xf numFmtId="166" fontId="1" fillId="0" borderId="0" xfId="0" applyNumberFormat="1" applyFont="1" applyFill="1" applyAlignment="1"/>
    <xf numFmtId="166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2" fontId="2" fillId="0" borderId="0" xfId="0" applyNumberFormat="1" applyFont="1" applyAlignment="1"/>
    <xf numFmtId="0" fontId="2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2" fontId="1" fillId="0" borderId="0" xfId="2" applyNumberFormat="1" applyFont="1"/>
    <xf numFmtId="11" fontId="1" fillId="0" borderId="0" xfId="0" applyNumberFormat="1" applyFont="1" applyAlignment="1"/>
    <xf numFmtId="164" fontId="2" fillId="0" borderId="0" xfId="0" applyNumberFormat="1" applyFont="1" applyFill="1"/>
    <xf numFmtId="166" fontId="2" fillId="0" borderId="0" xfId="0" applyNumberFormat="1" applyFont="1" applyAlignment="1"/>
    <xf numFmtId="2" fontId="2" fillId="0" borderId="0" xfId="0" applyNumberFormat="1" applyFont="1" applyFill="1"/>
    <xf numFmtId="0" fontId="1" fillId="0" borderId="1" xfId="1" applyFont="1" applyFill="1"/>
    <xf numFmtId="0" fontId="0" fillId="0" borderId="0" xfId="0" applyFill="1"/>
    <xf numFmtId="167" fontId="0" fillId="0" borderId="0" xfId="0" applyNumberFormat="1"/>
    <xf numFmtId="2" fontId="0" fillId="0" borderId="0" xfId="0" applyNumberFormat="1" applyFill="1"/>
    <xf numFmtId="0" fontId="1" fillId="0" borderId="1" xfId="1" applyNumberFormat="1" applyFont="1" applyFill="1" applyAlignment="1"/>
    <xf numFmtId="0" fontId="1" fillId="0" borderId="2" xfId="1" applyNumberFormat="1" applyFont="1" applyFill="1" applyBorder="1" applyAlignment="1"/>
    <xf numFmtId="0" fontId="1" fillId="0" borderId="0" xfId="0" applyFont="1" applyFill="1"/>
  </cellXfs>
  <cellStyles count="3">
    <cellStyle name="Normal" xfId="0" builtinId="0"/>
    <cellStyle name="Normal 2" xfId="2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6345EX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18" sqref="E18"/>
    </sheetView>
  </sheetViews>
  <sheetFormatPr defaultRowHeight="15"/>
  <cols>
    <col min="1" max="1" width="17.81640625" customWidth="1"/>
  </cols>
  <sheetData>
    <row r="1" spans="1:4" ht="15.6">
      <c r="A1" s="4" t="s">
        <v>128</v>
      </c>
      <c r="D1" s="31" t="s">
        <v>140</v>
      </c>
    </row>
    <row r="2" spans="1:4">
      <c r="A2" t="s">
        <v>130</v>
      </c>
    </row>
    <row r="3" spans="1:4">
      <c r="A3" t="s">
        <v>131</v>
      </c>
    </row>
    <row r="4" spans="1:4">
      <c r="A4" s="28" t="s">
        <v>164</v>
      </c>
    </row>
    <row r="5" spans="1:4">
      <c r="A5" t="s">
        <v>132</v>
      </c>
    </row>
    <row r="6" spans="1:4">
      <c r="A6" s="28" t="s">
        <v>165</v>
      </c>
    </row>
    <row r="8" spans="1:4">
      <c r="A8" s="1" t="s">
        <v>166</v>
      </c>
      <c r="B8" s="30" t="s">
        <v>135</v>
      </c>
    </row>
    <row r="9" spans="1:4">
      <c r="A9" s="1" t="s">
        <v>167</v>
      </c>
      <c r="B9" s="30" t="s">
        <v>137</v>
      </c>
    </row>
    <row r="10" spans="1:4">
      <c r="A10" s="1" t="s">
        <v>168</v>
      </c>
      <c r="B10" s="30" t="s">
        <v>136</v>
      </c>
    </row>
    <row r="11" spans="1:4">
      <c r="A11" s="28" t="s">
        <v>141</v>
      </c>
      <c r="B11" s="30" t="s">
        <v>142</v>
      </c>
      <c r="C11" s="1" t="s">
        <v>138</v>
      </c>
    </row>
    <row r="12" spans="1:4">
      <c r="A12" s="28" t="s">
        <v>140</v>
      </c>
      <c r="B12" s="30" t="s">
        <v>143</v>
      </c>
      <c r="C12" s="1" t="s">
        <v>138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7"/>
  <sheetViews>
    <sheetView topLeftCell="A268" workbookViewId="0">
      <selection activeCell="K20" sqref="K20"/>
    </sheetView>
  </sheetViews>
  <sheetFormatPr defaultRowHeight="15"/>
  <cols>
    <col min="1" max="1" width="10" customWidth="1"/>
    <col min="2" max="2" width="10" style="19" customWidth="1"/>
    <col min="3" max="3" width="10.81640625" customWidth="1"/>
  </cols>
  <sheetData>
    <row r="1" spans="1:5" ht="15.6">
      <c r="A1" s="4" t="s">
        <v>128</v>
      </c>
      <c r="E1" s="31" t="s">
        <v>140</v>
      </c>
    </row>
    <row r="2" spans="1:5" ht="15.6">
      <c r="A2" s="4"/>
    </row>
    <row r="3" spans="1:5">
      <c r="B3" s="19" t="s">
        <v>97</v>
      </c>
      <c r="C3" t="s">
        <v>98</v>
      </c>
      <c r="E3" s="17" t="s">
        <v>96</v>
      </c>
    </row>
    <row r="4" spans="1:5">
      <c r="B4" s="19" t="s">
        <v>100</v>
      </c>
      <c r="C4" t="s">
        <v>101</v>
      </c>
      <c r="E4" t="s">
        <v>99</v>
      </c>
    </row>
    <row r="5" spans="1:5">
      <c r="E5" t="s">
        <v>102</v>
      </c>
    </row>
    <row r="6" spans="1:5">
      <c r="B6" s="2">
        <v>0</v>
      </c>
      <c r="C6" s="1"/>
      <c r="E6" t="s">
        <v>103</v>
      </c>
    </row>
    <row r="7" spans="1:5">
      <c r="B7" s="2">
        <v>0.69</v>
      </c>
      <c r="C7" s="1" t="s">
        <v>107</v>
      </c>
      <c r="E7" s="28" t="s">
        <v>147</v>
      </c>
    </row>
    <row r="8" spans="1:5">
      <c r="B8" s="2">
        <v>0.81</v>
      </c>
      <c r="C8" s="1" t="s">
        <v>144</v>
      </c>
      <c r="E8" t="s">
        <v>104</v>
      </c>
    </row>
    <row r="9" spans="1:5">
      <c r="B9" s="2">
        <v>0.98</v>
      </c>
      <c r="C9" s="1" t="s">
        <v>107</v>
      </c>
      <c r="E9" s="28" t="s">
        <v>148</v>
      </c>
    </row>
    <row r="10" spans="1:5">
      <c r="B10" s="2">
        <v>1</v>
      </c>
      <c r="C10" s="1" t="s">
        <v>145</v>
      </c>
      <c r="E10" t="s">
        <v>105</v>
      </c>
    </row>
    <row r="11" spans="1:5">
      <c r="B11" s="2">
        <v>1.27</v>
      </c>
      <c r="C11" s="1" t="s">
        <v>107</v>
      </c>
    </row>
    <row r="12" spans="1:5">
      <c r="B12" s="2">
        <v>1.2749999999999999</v>
      </c>
      <c r="C12" s="1" t="s">
        <v>145</v>
      </c>
      <c r="E12" t="s">
        <v>106</v>
      </c>
    </row>
    <row r="13" spans="1:5">
      <c r="B13" s="2">
        <v>1.35</v>
      </c>
      <c r="C13" s="1" t="s">
        <v>107</v>
      </c>
    </row>
    <row r="14" spans="1:5">
      <c r="B14" s="2">
        <v>1.37</v>
      </c>
      <c r="C14" s="1" t="s">
        <v>145</v>
      </c>
    </row>
    <row r="15" spans="1:5">
      <c r="B15" s="2">
        <v>1.65</v>
      </c>
      <c r="C15" s="1" t="s">
        <v>107</v>
      </c>
    </row>
    <row r="16" spans="1:5">
      <c r="B16" s="2">
        <v>1.67</v>
      </c>
      <c r="C16" s="1" t="s">
        <v>145</v>
      </c>
    </row>
    <row r="17" spans="2:3">
      <c r="B17" s="2">
        <v>1.8</v>
      </c>
      <c r="C17" s="1" t="s">
        <v>107</v>
      </c>
    </row>
    <row r="18" spans="2:3">
      <c r="B18" s="2">
        <v>1.82</v>
      </c>
      <c r="C18" s="1" t="s">
        <v>145</v>
      </c>
    </row>
    <row r="19" spans="2:3">
      <c r="B19" s="2">
        <v>1.94</v>
      </c>
      <c r="C19" s="1" t="s">
        <v>107</v>
      </c>
    </row>
    <row r="20" spans="2:3">
      <c r="B20" s="2">
        <v>1.96</v>
      </c>
      <c r="C20" s="1" t="s">
        <v>145</v>
      </c>
    </row>
    <row r="21" spans="2:3">
      <c r="B21" s="2">
        <v>2.08</v>
      </c>
      <c r="C21" s="1" t="s">
        <v>107</v>
      </c>
    </row>
    <row r="22" spans="2:3">
      <c r="B22" s="2">
        <v>2.11</v>
      </c>
      <c r="C22" s="1" t="s">
        <v>144</v>
      </c>
    </row>
    <row r="23" spans="2:3">
      <c r="B23" s="2">
        <v>2.44</v>
      </c>
      <c r="C23" s="1" t="s">
        <v>107</v>
      </c>
    </row>
    <row r="24" spans="2:3">
      <c r="B24" s="2">
        <v>2.4500000000000002</v>
      </c>
      <c r="C24" s="1" t="s">
        <v>146</v>
      </c>
    </row>
    <row r="25" spans="2:3">
      <c r="B25" s="2">
        <v>2.66</v>
      </c>
      <c r="C25" s="1" t="s">
        <v>107</v>
      </c>
    </row>
    <row r="26" spans="2:3">
      <c r="B26" s="2">
        <v>2.68</v>
      </c>
      <c r="C26" s="1" t="s">
        <v>144</v>
      </c>
    </row>
    <row r="27" spans="2:3">
      <c r="B27" s="2">
        <v>2.93</v>
      </c>
      <c r="C27" s="1" t="s">
        <v>107</v>
      </c>
    </row>
    <row r="28" spans="2:3">
      <c r="B28" s="2">
        <v>2.95</v>
      </c>
      <c r="C28" s="1" t="s">
        <v>144</v>
      </c>
    </row>
    <row r="29" spans="2:3">
      <c r="B29" s="2">
        <v>3.18</v>
      </c>
      <c r="C29" s="1" t="s">
        <v>107</v>
      </c>
    </row>
    <row r="30" spans="2:3">
      <c r="B30" s="2">
        <v>3.19</v>
      </c>
      <c r="C30" s="1" t="s">
        <v>145</v>
      </c>
    </row>
    <row r="31" spans="2:3">
      <c r="B31" s="2">
        <v>3.42</v>
      </c>
      <c r="C31" s="1" t="s">
        <v>107</v>
      </c>
    </row>
    <row r="32" spans="2:3">
      <c r="B32" s="2">
        <v>3.45</v>
      </c>
      <c r="C32" s="1" t="s">
        <v>145</v>
      </c>
    </row>
    <row r="33" spans="2:3">
      <c r="B33" s="2">
        <v>3.48</v>
      </c>
      <c r="C33" s="1" t="s">
        <v>107</v>
      </c>
    </row>
    <row r="34" spans="2:3">
      <c r="B34" s="2">
        <v>3.49</v>
      </c>
      <c r="C34" s="1" t="s">
        <v>145</v>
      </c>
    </row>
    <row r="35" spans="2:3">
      <c r="B35" s="2">
        <v>3.53</v>
      </c>
      <c r="C35" s="1" t="s">
        <v>107</v>
      </c>
    </row>
    <row r="36" spans="2:3">
      <c r="B36" s="2">
        <v>3.54</v>
      </c>
      <c r="C36" s="1" t="s">
        <v>145</v>
      </c>
    </row>
    <row r="37" spans="2:3">
      <c r="B37" s="2">
        <v>3.57</v>
      </c>
      <c r="C37" s="1" t="s">
        <v>107</v>
      </c>
    </row>
    <row r="38" spans="2:3">
      <c r="B38" s="2">
        <v>3.58</v>
      </c>
      <c r="C38" s="1" t="s">
        <v>145</v>
      </c>
    </row>
    <row r="39" spans="2:3">
      <c r="B39" s="2">
        <v>3.64</v>
      </c>
      <c r="C39" s="1" t="s">
        <v>107</v>
      </c>
    </row>
    <row r="40" spans="2:3">
      <c r="B40" s="2">
        <v>3.65</v>
      </c>
      <c r="C40" s="1" t="s">
        <v>145</v>
      </c>
    </row>
    <row r="41" spans="2:3">
      <c r="B41" s="2">
        <v>3.78</v>
      </c>
      <c r="C41" s="1" t="s">
        <v>107</v>
      </c>
    </row>
    <row r="42" spans="2:3">
      <c r="B42" s="2">
        <v>3.8</v>
      </c>
      <c r="C42" s="1" t="s">
        <v>145</v>
      </c>
    </row>
    <row r="43" spans="2:3">
      <c r="B43" s="2">
        <v>3.87</v>
      </c>
      <c r="C43" s="1" t="s">
        <v>107</v>
      </c>
    </row>
    <row r="44" spans="2:3">
      <c r="B44" s="2">
        <v>3.89</v>
      </c>
      <c r="C44" s="1" t="s">
        <v>145</v>
      </c>
    </row>
    <row r="45" spans="2:3">
      <c r="B45" s="2">
        <v>3.91</v>
      </c>
      <c r="C45" s="1" t="s">
        <v>107</v>
      </c>
    </row>
    <row r="46" spans="2:3">
      <c r="B46" s="2">
        <v>3.92</v>
      </c>
      <c r="C46" s="1" t="s">
        <v>145</v>
      </c>
    </row>
    <row r="47" spans="2:3">
      <c r="B47" s="2">
        <v>3.94</v>
      </c>
      <c r="C47" s="1" t="s">
        <v>107</v>
      </c>
    </row>
    <row r="48" spans="2:3">
      <c r="B48" s="2">
        <v>3.97</v>
      </c>
      <c r="C48" s="1" t="s">
        <v>145</v>
      </c>
    </row>
    <row r="49" spans="2:3">
      <c r="B49" s="2">
        <v>4.09</v>
      </c>
      <c r="C49" s="1" t="s">
        <v>107</v>
      </c>
    </row>
    <row r="50" spans="2:3">
      <c r="B50" s="2">
        <v>4.13</v>
      </c>
      <c r="C50" s="1" t="s">
        <v>145</v>
      </c>
    </row>
    <row r="51" spans="2:3">
      <c r="B51" s="2">
        <v>4.32</v>
      </c>
      <c r="C51" s="1" t="s">
        <v>107</v>
      </c>
    </row>
    <row r="52" spans="2:3">
      <c r="B52" s="2">
        <v>4.38</v>
      </c>
      <c r="C52" s="1" t="s">
        <v>145</v>
      </c>
    </row>
    <row r="53" spans="2:3">
      <c r="B53" s="2">
        <v>4.5999999999999996</v>
      </c>
      <c r="C53" s="1" t="s">
        <v>107</v>
      </c>
    </row>
    <row r="54" spans="2:3">
      <c r="B54" s="2">
        <v>4.62</v>
      </c>
      <c r="C54" s="1" t="s">
        <v>146</v>
      </c>
    </row>
    <row r="55" spans="2:3">
      <c r="B55" s="2">
        <v>4.84</v>
      </c>
      <c r="C55" s="1" t="s">
        <v>107</v>
      </c>
    </row>
    <row r="56" spans="2:3">
      <c r="B56" s="2">
        <v>4.8600000000000003</v>
      </c>
      <c r="C56" s="1" t="s">
        <v>146</v>
      </c>
    </row>
    <row r="57" spans="2:3">
      <c r="B57" s="2">
        <v>5.35</v>
      </c>
      <c r="C57" s="1" t="s">
        <v>107</v>
      </c>
    </row>
    <row r="58" spans="2:3">
      <c r="B58" s="2">
        <v>5.36</v>
      </c>
      <c r="C58" s="1" t="s">
        <v>146</v>
      </c>
    </row>
    <row r="59" spans="2:3">
      <c r="B59" s="2">
        <v>5.57</v>
      </c>
      <c r="C59" s="1" t="s">
        <v>107</v>
      </c>
    </row>
    <row r="60" spans="2:3">
      <c r="B60" s="2">
        <v>5.58</v>
      </c>
      <c r="C60" s="1" t="s">
        <v>146</v>
      </c>
    </row>
    <row r="61" spans="2:3">
      <c r="B61" s="2">
        <v>5.92</v>
      </c>
      <c r="C61" s="1" t="s">
        <v>107</v>
      </c>
    </row>
    <row r="62" spans="2:3">
      <c r="B62" s="2">
        <v>5.93</v>
      </c>
      <c r="C62" s="1" t="s">
        <v>146</v>
      </c>
    </row>
    <row r="63" spans="2:3">
      <c r="B63" s="2">
        <v>5.94</v>
      </c>
      <c r="C63" s="1" t="s">
        <v>107</v>
      </c>
    </row>
    <row r="64" spans="2:3">
      <c r="B64" s="2">
        <v>5.96</v>
      </c>
      <c r="C64" s="1" t="s">
        <v>146</v>
      </c>
    </row>
    <row r="65" spans="2:3">
      <c r="B65" s="2">
        <v>6.2</v>
      </c>
      <c r="C65" s="1" t="s">
        <v>107</v>
      </c>
    </row>
    <row r="66" spans="2:3">
      <c r="B66" s="2">
        <v>6.22</v>
      </c>
      <c r="C66" s="1" t="s">
        <v>145</v>
      </c>
    </row>
    <row r="67" spans="2:3">
      <c r="B67" s="2">
        <v>6.48</v>
      </c>
      <c r="C67" s="1" t="s">
        <v>107</v>
      </c>
    </row>
    <row r="68" spans="2:3">
      <c r="B68" s="2">
        <v>6.49</v>
      </c>
      <c r="C68" s="1" t="s">
        <v>145</v>
      </c>
    </row>
    <row r="69" spans="2:3">
      <c r="B69" s="2">
        <v>6.52</v>
      </c>
      <c r="C69" s="1" t="s">
        <v>107</v>
      </c>
    </row>
    <row r="70" spans="2:3">
      <c r="B70" s="2">
        <v>6.57</v>
      </c>
      <c r="C70" s="1" t="s">
        <v>145</v>
      </c>
    </row>
    <row r="71" spans="2:3">
      <c r="B71" s="2">
        <v>6.7</v>
      </c>
      <c r="C71" s="1" t="s">
        <v>107</v>
      </c>
    </row>
    <row r="72" spans="2:3">
      <c r="B72" s="2">
        <v>6.72</v>
      </c>
      <c r="C72" s="1" t="s">
        <v>145</v>
      </c>
    </row>
    <row r="73" spans="2:3">
      <c r="B73" s="2">
        <v>6.84</v>
      </c>
      <c r="C73" s="1" t="s">
        <v>107</v>
      </c>
    </row>
    <row r="74" spans="2:3">
      <c r="B74" s="2">
        <v>6.85</v>
      </c>
      <c r="C74" s="1" t="s">
        <v>145</v>
      </c>
    </row>
    <row r="75" spans="2:3">
      <c r="B75" s="2">
        <v>6.9</v>
      </c>
      <c r="C75" s="1" t="s">
        <v>107</v>
      </c>
    </row>
    <row r="76" spans="2:3">
      <c r="B76" s="2">
        <v>6.93</v>
      </c>
      <c r="C76" s="1" t="s">
        <v>145</v>
      </c>
    </row>
    <row r="77" spans="2:3">
      <c r="B77" s="2">
        <v>7.03</v>
      </c>
      <c r="C77" s="1" t="s">
        <v>107</v>
      </c>
    </row>
    <row r="78" spans="2:3">
      <c r="B78" s="2">
        <v>7.08</v>
      </c>
      <c r="C78" s="1" t="s">
        <v>145</v>
      </c>
    </row>
    <row r="79" spans="2:3">
      <c r="B79" s="2">
        <v>7.13</v>
      </c>
      <c r="C79" s="1" t="s">
        <v>107</v>
      </c>
    </row>
    <row r="80" spans="2:3">
      <c r="B80" s="2">
        <v>7.22</v>
      </c>
      <c r="C80" s="1" t="s">
        <v>145</v>
      </c>
    </row>
    <row r="81" spans="2:3">
      <c r="B81" s="2">
        <v>7.31</v>
      </c>
      <c r="C81" s="1" t="s">
        <v>107</v>
      </c>
    </row>
    <row r="82" spans="2:3">
      <c r="B82" s="2">
        <v>7.32</v>
      </c>
      <c r="C82" s="1" t="s">
        <v>145</v>
      </c>
    </row>
    <row r="83" spans="2:3">
      <c r="B83" s="2">
        <v>7.47</v>
      </c>
      <c r="C83" s="1" t="s">
        <v>107</v>
      </c>
    </row>
    <row r="84" spans="2:3">
      <c r="B84" s="2">
        <v>7.5</v>
      </c>
      <c r="C84" s="1" t="s">
        <v>145</v>
      </c>
    </row>
    <row r="85" spans="2:3">
      <c r="B85" s="2">
        <v>7.63</v>
      </c>
      <c r="C85" s="1" t="s">
        <v>107</v>
      </c>
    </row>
    <row r="86" spans="2:3">
      <c r="B86" s="2">
        <v>7.65</v>
      </c>
      <c r="C86" s="1" t="s">
        <v>145</v>
      </c>
    </row>
    <row r="87" spans="2:3">
      <c r="B87" s="2">
        <v>7.67</v>
      </c>
      <c r="C87" s="1" t="s">
        <v>107</v>
      </c>
    </row>
    <row r="88" spans="2:3">
      <c r="B88" s="2">
        <v>7.7</v>
      </c>
      <c r="C88" s="1" t="s">
        <v>145</v>
      </c>
    </row>
    <row r="89" spans="2:3">
      <c r="B89" s="2">
        <v>7.82</v>
      </c>
      <c r="C89" s="1" t="s">
        <v>107</v>
      </c>
    </row>
    <row r="90" spans="2:3">
      <c r="B90" s="2">
        <v>7.85</v>
      </c>
      <c r="C90" s="1" t="s">
        <v>145</v>
      </c>
    </row>
    <row r="91" spans="2:3">
      <c r="B91" s="2">
        <v>7.9</v>
      </c>
      <c r="C91" s="1" t="s">
        <v>107</v>
      </c>
    </row>
    <row r="92" spans="2:3">
      <c r="B92" s="2">
        <v>7.91</v>
      </c>
      <c r="C92" s="1" t="s">
        <v>145</v>
      </c>
    </row>
    <row r="93" spans="2:3">
      <c r="B93" s="2">
        <v>7.94</v>
      </c>
      <c r="C93" s="1" t="s">
        <v>107</v>
      </c>
    </row>
    <row r="94" spans="2:3">
      <c r="B94" s="2">
        <v>7.97</v>
      </c>
      <c r="C94" s="1" t="s">
        <v>145</v>
      </c>
    </row>
    <row r="95" spans="2:3">
      <c r="B95" s="2">
        <v>8.06</v>
      </c>
      <c r="C95" s="1" t="s">
        <v>107</v>
      </c>
    </row>
    <row r="96" spans="2:3">
      <c r="B96" s="2">
        <v>8.09</v>
      </c>
      <c r="C96" s="1" t="s">
        <v>145</v>
      </c>
    </row>
    <row r="97" spans="2:3">
      <c r="B97" s="2">
        <v>8.2799999999999994</v>
      </c>
      <c r="C97" s="1" t="s">
        <v>107</v>
      </c>
    </row>
    <row r="98" spans="2:3">
      <c r="B98" s="2">
        <v>8.31</v>
      </c>
      <c r="C98" s="1" t="s">
        <v>145</v>
      </c>
    </row>
    <row r="99" spans="2:3">
      <c r="B99" s="2">
        <v>8.4700000000000006</v>
      </c>
      <c r="C99" s="1" t="s">
        <v>107</v>
      </c>
    </row>
    <row r="100" spans="2:3">
      <c r="B100" s="2">
        <v>8.5</v>
      </c>
      <c r="C100" s="1" t="s">
        <v>145</v>
      </c>
    </row>
    <row r="101" spans="2:3">
      <c r="B101" s="2">
        <v>8.6</v>
      </c>
      <c r="C101" s="1" t="s">
        <v>107</v>
      </c>
    </row>
    <row r="102" spans="2:3">
      <c r="B102" s="2">
        <v>8.6300000000000008</v>
      </c>
      <c r="C102" s="1" t="s">
        <v>145</v>
      </c>
    </row>
    <row r="103" spans="2:3">
      <c r="B103" s="2">
        <v>8.7100000000000009</v>
      </c>
      <c r="C103" s="1" t="s">
        <v>107</v>
      </c>
    </row>
    <row r="104" spans="2:3">
      <c r="B104" s="2">
        <v>8.73</v>
      </c>
      <c r="C104" s="1" t="s">
        <v>145</v>
      </c>
    </row>
    <row r="105" spans="2:3">
      <c r="B105" s="2">
        <v>8.83</v>
      </c>
      <c r="C105" s="1" t="s">
        <v>107</v>
      </c>
    </row>
    <row r="106" spans="2:3">
      <c r="B106" s="2">
        <v>8.85</v>
      </c>
      <c r="C106" s="1" t="s">
        <v>145</v>
      </c>
    </row>
    <row r="107" spans="2:3">
      <c r="B107" s="2">
        <v>8.9700000000000006</v>
      </c>
      <c r="C107" s="1" t="s">
        <v>107</v>
      </c>
    </row>
    <row r="108" spans="2:3">
      <c r="B108" s="2">
        <v>8.99</v>
      </c>
      <c r="C108" s="1" t="s">
        <v>145</v>
      </c>
    </row>
    <row r="109" spans="2:3">
      <c r="B109" s="2">
        <v>9.14</v>
      </c>
      <c r="C109" s="1" t="s">
        <v>107</v>
      </c>
    </row>
    <row r="110" spans="2:3">
      <c r="B110" s="2">
        <v>9.15</v>
      </c>
      <c r="C110" s="1" t="s">
        <v>146</v>
      </c>
    </row>
    <row r="111" spans="2:3">
      <c r="B111" s="2">
        <v>9.2200000000000006</v>
      </c>
      <c r="C111" s="1" t="s">
        <v>107</v>
      </c>
    </row>
    <row r="112" spans="2:3">
      <c r="B112" s="2">
        <v>9.25</v>
      </c>
      <c r="C112" s="1" t="s">
        <v>146</v>
      </c>
    </row>
    <row r="113" spans="2:3">
      <c r="B113" s="2">
        <v>9.41</v>
      </c>
      <c r="C113" s="1" t="s">
        <v>107</v>
      </c>
    </row>
    <row r="114" spans="2:3">
      <c r="B114" s="2">
        <v>9.42</v>
      </c>
      <c r="C114" s="1" t="s">
        <v>146</v>
      </c>
    </row>
    <row r="115" spans="2:3">
      <c r="B115" s="2">
        <v>9.4700000000000006</v>
      </c>
      <c r="C115" s="1" t="s">
        <v>107</v>
      </c>
    </row>
    <row r="116" spans="2:3">
      <c r="B116" s="2">
        <v>9.48</v>
      </c>
      <c r="C116" s="1" t="s">
        <v>146</v>
      </c>
    </row>
    <row r="117" spans="2:3">
      <c r="B117" s="2">
        <v>9.56</v>
      </c>
      <c r="C117" s="1" t="s">
        <v>107</v>
      </c>
    </row>
    <row r="118" spans="2:3">
      <c r="B118" s="2">
        <v>9.57</v>
      </c>
      <c r="C118" s="1" t="s">
        <v>145</v>
      </c>
    </row>
    <row r="119" spans="2:3">
      <c r="B119" s="2">
        <v>9.6199999999999992</v>
      </c>
      <c r="C119" s="1" t="s">
        <v>107</v>
      </c>
    </row>
    <row r="120" spans="2:3">
      <c r="B120" s="2">
        <v>9.6300000000000008</v>
      </c>
      <c r="C120" s="1" t="s">
        <v>145</v>
      </c>
    </row>
    <row r="121" spans="2:3">
      <c r="B121" s="2">
        <v>9.67</v>
      </c>
      <c r="C121" s="1" t="s">
        <v>107</v>
      </c>
    </row>
    <row r="122" spans="2:3">
      <c r="B122" s="2">
        <v>9.7100000000000009</v>
      </c>
      <c r="C122" s="1" t="s">
        <v>145</v>
      </c>
    </row>
    <row r="123" spans="2:3">
      <c r="B123" s="2">
        <v>9.83</v>
      </c>
      <c r="C123" s="1" t="s">
        <v>107</v>
      </c>
    </row>
    <row r="124" spans="2:3">
      <c r="B124" s="2">
        <v>9.89</v>
      </c>
      <c r="C124" s="1" t="s">
        <v>145</v>
      </c>
    </row>
    <row r="125" spans="2:3">
      <c r="B125" s="2">
        <v>10.039999999999999</v>
      </c>
      <c r="C125" s="1" t="s">
        <v>107</v>
      </c>
    </row>
    <row r="126" spans="2:3">
      <c r="B126" s="2">
        <v>10.050000000000001</v>
      </c>
      <c r="C126" s="1" t="s">
        <v>146</v>
      </c>
    </row>
    <row r="127" spans="2:3">
      <c r="B127" s="2">
        <v>10.08</v>
      </c>
      <c r="C127" s="1" t="s">
        <v>107</v>
      </c>
    </row>
    <row r="128" spans="2:3">
      <c r="B128" s="2">
        <v>10.09</v>
      </c>
      <c r="C128" s="1" t="s">
        <v>146</v>
      </c>
    </row>
    <row r="129" spans="2:3">
      <c r="B129" s="2">
        <v>10.119999999999999</v>
      </c>
      <c r="C129" s="1" t="s">
        <v>107</v>
      </c>
    </row>
    <row r="130" spans="2:3">
      <c r="B130" s="2">
        <v>10.135</v>
      </c>
      <c r="C130" s="1" t="s">
        <v>145</v>
      </c>
    </row>
    <row r="131" spans="2:3">
      <c r="B131" s="2">
        <v>10.36</v>
      </c>
      <c r="C131" s="1" t="s">
        <v>107</v>
      </c>
    </row>
    <row r="132" spans="2:3">
      <c r="B132" s="2">
        <v>10.37</v>
      </c>
      <c r="C132" s="1" t="s">
        <v>145</v>
      </c>
    </row>
    <row r="133" spans="2:3">
      <c r="B133" s="2">
        <v>10.46</v>
      </c>
      <c r="C133" s="1" t="s">
        <v>107</v>
      </c>
    </row>
    <row r="134" spans="2:3">
      <c r="B134" s="2">
        <v>10.47</v>
      </c>
      <c r="C134" s="1" t="s">
        <v>146</v>
      </c>
    </row>
    <row r="135" spans="2:3">
      <c r="B135" s="2">
        <v>10.51</v>
      </c>
      <c r="C135" s="1" t="s">
        <v>107</v>
      </c>
    </row>
    <row r="136" spans="2:3">
      <c r="B136" s="2">
        <v>10.53</v>
      </c>
      <c r="C136" s="1" t="s">
        <v>146</v>
      </c>
    </row>
    <row r="137" spans="2:3">
      <c r="B137" s="2">
        <v>10.75</v>
      </c>
      <c r="C137" s="1" t="s">
        <v>107</v>
      </c>
    </row>
    <row r="138" spans="2:3">
      <c r="B138" s="2">
        <v>10.78</v>
      </c>
      <c r="C138" s="1" t="s">
        <v>145</v>
      </c>
    </row>
    <row r="139" spans="2:3">
      <c r="B139" s="2">
        <v>10.83</v>
      </c>
      <c r="C139" s="1" t="s">
        <v>107</v>
      </c>
    </row>
    <row r="140" spans="2:3">
      <c r="B140" s="2">
        <v>10.84</v>
      </c>
      <c r="C140" s="1" t="s">
        <v>145</v>
      </c>
    </row>
    <row r="141" spans="2:3">
      <c r="B141" s="2">
        <v>10.91</v>
      </c>
      <c r="C141" s="1" t="s">
        <v>107</v>
      </c>
    </row>
    <row r="142" spans="2:3">
      <c r="B142" s="2">
        <v>10.94</v>
      </c>
      <c r="C142" s="1" t="s">
        <v>145</v>
      </c>
    </row>
    <row r="143" spans="2:3">
      <c r="B143" s="2">
        <v>10.98</v>
      </c>
      <c r="C143" s="1" t="s">
        <v>107</v>
      </c>
    </row>
    <row r="144" spans="2:3">
      <c r="B144" s="2">
        <v>10.99</v>
      </c>
      <c r="C144" s="1" t="s">
        <v>146</v>
      </c>
    </row>
    <row r="145" spans="2:3">
      <c r="B145" s="2">
        <v>11.11</v>
      </c>
      <c r="C145" s="1" t="s">
        <v>107</v>
      </c>
    </row>
    <row r="146" spans="2:3">
      <c r="B146" s="2">
        <v>11.12</v>
      </c>
      <c r="C146" s="1" t="s">
        <v>145</v>
      </c>
    </row>
    <row r="147" spans="2:3">
      <c r="B147" s="2">
        <v>11.14</v>
      </c>
      <c r="C147" s="1" t="s">
        <v>107</v>
      </c>
    </row>
    <row r="148" spans="2:3">
      <c r="B148" s="2">
        <v>11.16</v>
      </c>
      <c r="C148" s="1" t="s">
        <v>145</v>
      </c>
    </row>
    <row r="149" spans="2:3">
      <c r="B149" s="2">
        <v>11.82</v>
      </c>
      <c r="C149" s="1" t="s">
        <v>107</v>
      </c>
    </row>
    <row r="150" spans="2:3">
      <c r="B150" s="2">
        <v>11.83</v>
      </c>
      <c r="C150" s="1" t="s">
        <v>145</v>
      </c>
    </row>
    <row r="151" spans="2:3">
      <c r="B151" s="2">
        <v>11.86</v>
      </c>
      <c r="C151" s="1" t="s">
        <v>107</v>
      </c>
    </row>
    <row r="152" spans="2:3">
      <c r="B152" s="2">
        <v>11.87</v>
      </c>
      <c r="C152" s="1" t="s">
        <v>146</v>
      </c>
    </row>
    <row r="153" spans="2:3">
      <c r="B153" s="2">
        <v>11.89</v>
      </c>
      <c r="C153" s="1" t="s">
        <v>107</v>
      </c>
    </row>
    <row r="154" spans="2:3">
      <c r="B154" s="2">
        <v>11.9</v>
      </c>
      <c r="C154" s="1" t="s">
        <v>146</v>
      </c>
    </row>
    <row r="155" spans="2:3">
      <c r="B155" s="2">
        <v>11.97</v>
      </c>
      <c r="C155" s="1" t="s">
        <v>107</v>
      </c>
    </row>
    <row r="156" spans="2:3">
      <c r="B156" s="2">
        <v>11.98</v>
      </c>
      <c r="C156" s="1" t="s">
        <v>145</v>
      </c>
    </row>
    <row r="157" spans="2:3">
      <c r="B157" s="2">
        <v>12.35</v>
      </c>
      <c r="C157" s="1" t="s">
        <v>107</v>
      </c>
    </row>
    <row r="158" spans="2:3">
      <c r="B158" s="2">
        <v>12.4</v>
      </c>
      <c r="C158" s="1" t="s">
        <v>145</v>
      </c>
    </row>
    <row r="159" spans="2:3">
      <c r="B159" s="2">
        <v>12.53</v>
      </c>
      <c r="C159" s="1" t="s">
        <v>107</v>
      </c>
    </row>
    <row r="160" spans="2:3">
      <c r="B160" s="2">
        <v>12.55</v>
      </c>
      <c r="C160" s="1" t="s">
        <v>145</v>
      </c>
    </row>
    <row r="161" spans="2:3">
      <c r="B161" s="2">
        <v>12.57</v>
      </c>
      <c r="C161" s="1" t="s">
        <v>107</v>
      </c>
    </row>
    <row r="162" spans="2:3">
      <c r="B162" s="2">
        <v>12.59</v>
      </c>
      <c r="C162" s="1" t="s">
        <v>145</v>
      </c>
    </row>
    <row r="163" spans="2:3">
      <c r="B163" s="2">
        <v>12.67</v>
      </c>
      <c r="C163" s="1" t="s">
        <v>107</v>
      </c>
    </row>
    <row r="164" spans="2:3">
      <c r="B164" s="2">
        <v>12.69</v>
      </c>
      <c r="C164" s="1" t="s">
        <v>145</v>
      </c>
    </row>
    <row r="165" spans="2:3">
      <c r="B165" s="2">
        <v>12.85</v>
      </c>
      <c r="C165" s="1" t="s">
        <v>107</v>
      </c>
    </row>
    <row r="166" spans="2:3">
      <c r="B166" s="2">
        <v>12.87</v>
      </c>
      <c r="C166" s="1" t="s">
        <v>145</v>
      </c>
    </row>
    <row r="167" spans="2:3">
      <c r="B167" s="2">
        <v>12.93</v>
      </c>
      <c r="C167" s="1" t="s">
        <v>107</v>
      </c>
    </row>
    <row r="168" spans="2:3">
      <c r="B168" s="2">
        <v>12.94</v>
      </c>
      <c r="C168" s="1" t="s">
        <v>145</v>
      </c>
    </row>
    <row r="169" spans="2:3">
      <c r="B169" s="2">
        <v>12.99</v>
      </c>
      <c r="C169" s="1" t="s">
        <v>107</v>
      </c>
    </row>
    <row r="170" spans="2:3">
      <c r="B170" s="2">
        <v>13.02</v>
      </c>
      <c r="C170" s="1" t="s">
        <v>145</v>
      </c>
    </row>
    <row r="171" spans="2:3">
      <c r="B171" s="2">
        <v>13.07</v>
      </c>
      <c r="C171" s="1" t="s">
        <v>107</v>
      </c>
    </row>
    <row r="172" spans="2:3">
      <c r="B172" s="2">
        <v>13.1</v>
      </c>
      <c r="C172" s="1" t="s">
        <v>145</v>
      </c>
    </row>
    <row r="173" spans="2:3">
      <c r="B173" s="2">
        <v>13.4</v>
      </c>
      <c r="C173" s="1" t="s">
        <v>107</v>
      </c>
    </row>
    <row r="174" spans="2:3">
      <c r="B174" s="2">
        <v>13.41</v>
      </c>
      <c r="C174" s="1" t="s">
        <v>145</v>
      </c>
    </row>
    <row r="175" spans="2:3">
      <c r="B175" s="2">
        <v>13.46</v>
      </c>
      <c r="C175" s="1" t="s">
        <v>107</v>
      </c>
    </row>
    <row r="176" spans="2:3">
      <c r="B176" s="2">
        <v>13.48</v>
      </c>
      <c r="C176" s="1" t="s">
        <v>145</v>
      </c>
    </row>
    <row r="177" spans="2:3">
      <c r="B177" s="2">
        <v>13.68</v>
      </c>
      <c r="C177" s="1" t="s">
        <v>107</v>
      </c>
    </row>
    <row r="178" spans="2:3">
      <c r="B178" s="2">
        <v>13.7</v>
      </c>
      <c r="C178" s="1" t="s">
        <v>145</v>
      </c>
    </row>
    <row r="179" spans="2:3">
      <c r="B179" s="2">
        <v>14.12</v>
      </c>
      <c r="C179" s="1" t="s">
        <v>107</v>
      </c>
    </row>
    <row r="180" spans="2:3">
      <c r="B180" s="2">
        <v>14.13</v>
      </c>
      <c r="C180" s="1" t="s">
        <v>146</v>
      </c>
    </row>
    <row r="181" spans="2:3">
      <c r="B181" s="2">
        <v>14.22</v>
      </c>
      <c r="C181" s="1" t="s">
        <v>107</v>
      </c>
    </row>
    <row r="182" spans="2:3">
      <c r="B182" s="2">
        <v>14.23</v>
      </c>
      <c r="C182" s="1" t="s">
        <v>146</v>
      </c>
    </row>
    <row r="183" spans="2:3">
      <c r="B183" s="2">
        <v>14.3</v>
      </c>
      <c r="C183" s="1" t="s">
        <v>107</v>
      </c>
    </row>
    <row r="184" spans="2:3">
      <c r="B184" s="2">
        <v>14.31</v>
      </c>
      <c r="C184" s="1" t="s">
        <v>146</v>
      </c>
    </row>
    <row r="185" spans="2:3">
      <c r="B185" s="2">
        <v>14.39</v>
      </c>
      <c r="C185" s="1" t="s">
        <v>107</v>
      </c>
    </row>
    <row r="186" spans="2:3">
      <c r="B186" s="2">
        <v>14.395</v>
      </c>
      <c r="C186" s="1" t="s">
        <v>146</v>
      </c>
    </row>
    <row r="187" spans="2:3">
      <c r="B187" s="2">
        <v>14.52</v>
      </c>
      <c r="C187" s="1" t="s">
        <v>107</v>
      </c>
    </row>
    <row r="188" spans="2:3">
      <c r="B188" s="2">
        <v>14.525</v>
      </c>
      <c r="C188" s="1" t="s">
        <v>145</v>
      </c>
    </row>
    <row r="189" spans="2:3">
      <c r="B189" s="2">
        <v>14.59</v>
      </c>
      <c r="C189" s="1" t="s">
        <v>107</v>
      </c>
    </row>
    <row r="190" spans="2:3">
      <c r="B190" s="2">
        <v>14.6</v>
      </c>
      <c r="C190" s="1" t="s">
        <v>145</v>
      </c>
    </row>
    <row r="191" spans="2:3">
      <c r="B191" s="2">
        <v>14.69</v>
      </c>
      <c r="C191" s="1" t="s">
        <v>107</v>
      </c>
    </row>
    <row r="192" spans="2:3">
      <c r="B192" s="2">
        <v>14.76</v>
      </c>
      <c r="C192" s="1" t="s">
        <v>145</v>
      </c>
    </row>
    <row r="193" spans="2:3">
      <c r="B193" s="2">
        <v>14.81</v>
      </c>
      <c r="C193" s="1" t="s">
        <v>107</v>
      </c>
    </row>
    <row r="194" spans="2:3">
      <c r="B194" s="2">
        <v>14.84</v>
      </c>
      <c r="C194" s="1" t="s">
        <v>146</v>
      </c>
    </row>
    <row r="195" spans="2:3">
      <c r="B195" s="2">
        <v>14.89</v>
      </c>
      <c r="C195" s="1" t="s">
        <v>107</v>
      </c>
    </row>
    <row r="196" spans="2:3">
      <c r="B196" s="2">
        <v>14.9</v>
      </c>
      <c r="C196" s="1" t="s">
        <v>146</v>
      </c>
    </row>
    <row r="197" spans="2:3">
      <c r="B197" s="2">
        <v>14.91</v>
      </c>
      <c r="C197" s="1" t="s">
        <v>107</v>
      </c>
    </row>
    <row r="198" spans="2:3">
      <c r="B198" s="2">
        <v>14.95</v>
      </c>
      <c r="C198" s="1" t="s">
        <v>146</v>
      </c>
    </row>
    <row r="199" spans="2:3">
      <c r="B199" s="2">
        <v>15.04</v>
      </c>
      <c r="C199" s="1" t="s">
        <v>107</v>
      </c>
    </row>
    <row r="200" spans="2:3">
      <c r="B200" s="2">
        <v>15.07</v>
      </c>
      <c r="C200" s="1" t="s">
        <v>145</v>
      </c>
    </row>
    <row r="201" spans="2:3">
      <c r="B201" s="2">
        <v>15.1</v>
      </c>
      <c r="C201" s="1" t="s">
        <v>107</v>
      </c>
    </row>
    <row r="202" spans="2:3">
      <c r="B202" s="2">
        <v>15.13</v>
      </c>
      <c r="C202" s="1" t="s">
        <v>146</v>
      </c>
    </row>
    <row r="203" spans="2:3">
      <c r="B203" s="2">
        <v>15.16</v>
      </c>
      <c r="C203" s="1" t="s">
        <v>107</v>
      </c>
    </row>
    <row r="204" spans="2:3">
      <c r="B204" s="2">
        <v>15.18</v>
      </c>
      <c r="C204" s="1" t="s">
        <v>145</v>
      </c>
    </row>
    <row r="205" spans="2:3">
      <c r="B205" s="2">
        <v>15.29</v>
      </c>
      <c r="C205" s="1" t="s">
        <v>107</v>
      </c>
    </row>
    <row r="206" spans="2:3">
      <c r="B206" s="2">
        <v>15.38</v>
      </c>
      <c r="C206" s="1" t="s">
        <v>145</v>
      </c>
    </row>
    <row r="207" spans="2:3">
      <c r="B207" s="2">
        <v>15.64</v>
      </c>
      <c r="C207" s="1" t="s">
        <v>107</v>
      </c>
    </row>
    <row r="208" spans="2:3">
      <c r="B208" s="2">
        <v>15.66</v>
      </c>
      <c r="C208" s="1" t="s">
        <v>145</v>
      </c>
    </row>
    <row r="209" spans="2:3">
      <c r="B209" s="2">
        <v>15.75</v>
      </c>
      <c r="C209" s="1" t="s">
        <v>107</v>
      </c>
    </row>
    <row r="210" spans="2:3">
      <c r="B210" s="2">
        <v>15.76</v>
      </c>
      <c r="C210" s="1" t="s">
        <v>145</v>
      </c>
    </row>
    <row r="211" spans="2:3">
      <c r="B211" s="2">
        <v>16.059999999999999</v>
      </c>
      <c r="C211" s="1" t="s">
        <v>107</v>
      </c>
    </row>
    <row r="212" spans="2:3">
      <c r="B212" s="2">
        <v>16.07</v>
      </c>
      <c r="C212" s="1" t="s">
        <v>145</v>
      </c>
    </row>
    <row r="213" spans="2:3">
      <c r="B213" s="2">
        <v>16.14</v>
      </c>
      <c r="C213" s="1" t="s">
        <v>107</v>
      </c>
    </row>
    <row r="214" spans="2:3">
      <c r="B214" s="2">
        <v>16.149999999999999</v>
      </c>
      <c r="C214" s="1" t="s">
        <v>145</v>
      </c>
    </row>
    <row r="215" spans="2:3">
      <c r="B215" s="2">
        <v>16.239999999999998</v>
      </c>
      <c r="C215" s="1" t="s">
        <v>107</v>
      </c>
    </row>
    <row r="216" spans="2:3">
      <c r="B216" s="2">
        <v>16.242999999999999</v>
      </c>
      <c r="C216" s="1" t="s">
        <v>108</v>
      </c>
    </row>
    <row r="217" spans="2:3">
      <c r="B217" s="2">
        <v>16.27</v>
      </c>
      <c r="C217" s="1" t="s">
        <v>107</v>
      </c>
    </row>
    <row r="218" spans="2:3">
      <c r="B218" s="2">
        <v>16.273</v>
      </c>
      <c r="C218" s="1" t="s">
        <v>108</v>
      </c>
    </row>
    <row r="219" spans="2:3">
      <c r="B219" s="2">
        <v>16.39</v>
      </c>
      <c r="C219" s="1" t="s">
        <v>107</v>
      </c>
    </row>
    <row r="220" spans="2:3">
      <c r="B220" s="2">
        <v>16.41</v>
      </c>
      <c r="C220" s="1" t="s">
        <v>145</v>
      </c>
    </row>
    <row r="221" spans="2:3">
      <c r="B221" s="2">
        <v>16.440000000000001</v>
      </c>
      <c r="C221" s="1" t="s">
        <v>107</v>
      </c>
    </row>
    <row r="222" spans="2:3">
      <c r="B222" s="2">
        <v>16.47</v>
      </c>
      <c r="C222" s="1" t="s">
        <v>145</v>
      </c>
    </row>
    <row r="223" spans="2:3">
      <c r="B223" s="2">
        <v>16.5</v>
      </c>
      <c r="C223" s="1" t="s">
        <v>107</v>
      </c>
    </row>
    <row r="224" spans="2:3">
      <c r="B224" s="2">
        <v>16.53</v>
      </c>
      <c r="C224" s="1" t="s">
        <v>145</v>
      </c>
    </row>
    <row r="225" spans="2:3">
      <c r="B225" s="2">
        <v>16.57</v>
      </c>
      <c r="C225" s="1" t="s">
        <v>107</v>
      </c>
    </row>
    <row r="226" spans="2:3">
      <c r="B226" s="2">
        <v>16.579999999999998</v>
      </c>
      <c r="C226" s="1" t="s">
        <v>145</v>
      </c>
    </row>
    <row r="227" spans="2:3">
      <c r="B227" s="2">
        <v>16.62</v>
      </c>
      <c r="C227" s="1" t="s">
        <v>107</v>
      </c>
    </row>
    <row r="228" spans="2:3">
      <c r="B228" s="2">
        <v>16.63</v>
      </c>
      <c r="C228" s="1" t="s">
        <v>145</v>
      </c>
    </row>
    <row r="229" spans="2:3">
      <c r="B229" s="2">
        <v>16.73</v>
      </c>
      <c r="C229" s="1" t="s">
        <v>107</v>
      </c>
    </row>
    <row r="230" spans="2:3">
      <c r="B230" s="2">
        <v>16.760000000000002</v>
      </c>
      <c r="C230" s="1" t="s">
        <v>145</v>
      </c>
    </row>
    <row r="231" spans="2:3">
      <c r="B231" s="2">
        <v>16.850000000000001</v>
      </c>
      <c r="C231" s="1" t="s">
        <v>107</v>
      </c>
    </row>
    <row r="232" spans="2:3">
      <c r="B232" s="2">
        <v>16.86</v>
      </c>
      <c r="C232" s="1" t="s">
        <v>146</v>
      </c>
    </row>
    <row r="233" spans="2:3">
      <c r="B233" s="2">
        <v>17.23</v>
      </c>
      <c r="C233" s="1" t="s">
        <v>107</v>
      </c>
    </row>
    <row r="234" spans="2:3">
      <c r="B234" s="2">
        <v>17.350000000000001</v>
      </c>
      <c r="C234" s="1" t="s">
        <v>145</v>
      </c>
    </row>
    <row r="235" spans="2:3">
      <c r="B235" s="2">
        <v>17.46</v>
      </c>
      <c r="C235" s="1" t="s">
        <v>107</v>
      </c>
    </row>
    <row r="236" spans="2:3">
      <c r="B236" s="2">
        <v>17.47</v>
      </c>
      <c r="C236" s="1" t="s">
        <v>145</v>
      </c>
    </row>
    <row r="237" spans="2:3">
      <c r="B237" s="2">
        <v>17.52</v>
      </c>
      <c r="C237" s="1" t="s">
        <v>107</v>
      </c>
    </row>
    <row r="238" spans="2:3">
      <c r="B238" s="2">
        <v>17.53</v>
      </c>
      <c r="C238" s="1" t="s">
        <v>146</v>
      </c>
    </row>
    <row r="239" spans="2:3">
      <c r="B239" s="2">
        <v>17.66</v>
      </c>
      <c r="C239" s="1" t="s">
        <v>107</v>
      </c>
    </row>
    <row r="240" spans="2:3">
      <c r="B240" s="2">
        <v>17.690000000000001</v>
      </c>
      <c r="C240" s="1" t="s">
        <v>146</v>
      </c>
    </row>
    <row r="241" spans="2:3">
      <c r="B241" s="2">
        <v>17.73</v>
      </c>
      <c r="C241" s="1" t="s">
        <v>107</v>
      </c>
    </row>
    <row r="242" spans="2:3">
      <c r="B242" s="2">
        <v>17.760000000000002</v>
      </c>
      <c r="C242" s="1" t="s">
        <v>145</v>
      </c>
    </row>
    <row r="243" spans="2:3">
      <c r="B243" s="2">
        <v>17.88</v>
      </c>
      <c r="C243" s="1" t="s">
        <v>107</v>
      </c>
    </row>
    <row r="244" spans="2:3">
      <c r="B244" s="2">
        <v>17.899999999999999</v>
      </c>
      <c r="C244" s="1" t="s">
        <v>145</v>
      </c>
    </row>
    <row r="245" spans="2:3">
      <c r="B245" s="2">
        <v>17.96</v>
      </c>
      <c r="C245" s="1" t="s">
        <v>107</v>
      </c>
    </row>
    <row r="246" spans="2:3">
      <c r="B246" s="2">
        <v>18</v>
      </c>
      <c r="C246" s="1" t="s">
        <v>145</v>
      </c>
    </row>
    <row r="247" spans="2:3">
      <c r="B247" s="2">
        <v>18.079999999999998</v>
      </c>
      <c r="C247" s="1" t="s">
        <v>107</v>
      </c>
    </row>
    <row r="248" spans="2:3">
      <c r="B248" s="2">
        <v>18.09</v>
      </c>
      <c r="C248" s="1" t="s">
        <v>145</v>
      </c>
    </row>
    <row r="249" spans="2:3">
      <c r="B249" s="2">
        <v>18.22</v>
      </c>
      <c r="C249" s="1" t="s">
        <v>107</v>
      </c>
    </row>
    <row r="250" spans="2:3">
      <c r="B250" s="2">
        <v>18.239999999999998</v>
      </c>
      <c r="C250" s="1" t="s">
        <v>145</v>
      </c>
    </row>
    <row r="251" spans="2:3">
      <c r="B251" s="2">
        <v>18.29</v>
      </c>
      <c r="C251" s="1" t="s">
        <v>107</v>
      </c>
    </row>
    <row r="252" spans="2:3">
      <c r="B252" s="2">
        <v>18.32</v>
      </c>
      <c r="C252" s="1" t="s">
        <v>145</v>
      </c>
    </row>
    <row r="253" spans="2:3">
      <c r="B253" s="2">
        <v>18.34</v>
      </c>
      <c r="C253" s="1" t="s">
        <v>107</v>
      </c>
    </row>
    <row r="254" spans="2:3">
      <c r="B254" s="2">
        <v>18.39</v>
      </c>
      <c r="C254" s="1" t="s">
        <v>145</v>
      </c>
    </row>
    <row r="255" spans="2:3">
      <c r="B255" s="2">
        <v>18.48</v>
      </c>
      <c r="C255" s="1" t="s">
        <v>107</v>
      </c>
    </row>
    <row r="256" spans="2:3">
      <c r="B256" s="2">
        <v>18.5</v>
      </c>
      <c r="C256" s="1" t="s">
        <v>145</v>
      </c>
    </row>
    <row r="257" spans="2:3">
      <c r="B257" s="2">
        <v>18.54</v>
      </c>
      <c r="C257" s="1" t="s">
        <v>107</v>
      </c>
    </row>
    <row r="258" spans="2:3">
      <c r="B258" s="2">
        <v>18.55</v>
      </c>
      <c r="C258" s="1" t="s">
        <v>145</v>
      </c>
    </row>
    <row r="259" spans="2:3">
      <c r="B259" s="2">
        <v>18.64</v>
      </c>
      <c r="C259" s="1" t="s">
        <v>107</v>
      </c>
    </row>
    <row r="260" spans="2:3">
      <c r="B260" s="2">
        <v>18.66</v>
      </c>
      <c r="C260" s="1" t="s">
        <v>145</v>
      </c>
    </row>
    <row r="261" spans="2:3">
      <c r="B261" s="2">
        <v>18.809999999999999</v>
      </c>
      <c r="C261" s="1" t="s">
        <v>107</v>
      </c>
    </row>
    <row r="262" spans="2:3">
      <c r="B262" s="2">
        <v>18.86</v>
      </c>
      <c r="C262" s="1" t="s">
        <v>145</v>
      </c>
    </row>
    <row r="263" spans="2:3">
      <c r="B263" s="2">
        <v>18.899999999999999</v>
      </c>
      <c r="C263" s="1" t="s">
        <v>107</v>
      </c>
    </row>
    <row r="264" spans="2:3">
      <c r="B264" s="2">
        <v>18.91</v>
      </c>
      <c r="C264" s="1" t="s">
        <v>145</v>
      </c>
    </row>
    <row r="265" spans="2:3">
      <c r="B265" s="2">
        <v>18.920000000000002</v>
      </c>
      <c r="C265" s="1" t="s">
        <v>107</v>
      </c>
    </row>
    <row r="266" spans="2:3">
      <c r="B266" s="2">
        <v>18.93</v>
      </c>
      <c r="C266" s="1" t="s">
        <v>145</v>
      </c>
    </row>
    <row r="267" spans="2:3">
      <c r="B267" s="2">
        <v>19.09</v>
      </c>
      <c r="C267" s="1" t="s">
        <v>107</v>
      </c>
    </row>
    <row r="268" spans="2:3">
      <c r="B268" s="2">
        <v>19.100000000000001</v>
      </c>
      <c r="C268" s="1" t="s">
        <v>146</v>
      </c>
    </row>
    <row r="269" spans="2:3">
      <c r="B269" s="2">
        <v>19.13</v>
      </c>
      <c r="C269" s="1" t="s">
        <v>107</v>
      </c>
    </row>
    <row r="270" spans="2:3">
      <c r="B270" s="2">
        <v>19.149999999999999</v>
      </c>
      <c r="C270" s="1" t="s">
        <v>145</v>
      </c>
    </row>
    <row r="271" spans="2:3">
      <c r="B271" s="2">
        <v>19.170000000000002</v>
      </c>
      <c r="C271" s="1" t="s">
        <v>107</v>
      </c>
    </row>
    <row r="272" spans="2:3">
      <c r="B272" s="2">
        <v>19.2</v>
      </c>
      <c r="C272" s="1" t="s">
        <v>146</v>
      </c>
    </row>
    <row r="273" spans="2:3">
      <c r="B273" s="2">
        <v>19.239999999999998</v>
      </c>
      <c r="C273" s="1" t="s">
        <v>107</v>
      </c>
    </row>
    <row r="274" spans="2:3">
      <c r="B274" s="2">
        <v>19.25</v>
      </c>
      <c r="C274" s="1" t="s">
        <v>145</v>
      </c>
    </row>
    <row r="275" spans="2:3">
      <c r="B275" s="2">
        <v>19.27</v>
      </c>
      <c r="C275" s="1" t="s">
        <v>107</v>
      </c>
    </row>
    <row r="276" spans="2:3">
      <c r="B276" s="2">
        <v>19.28</v>
      </c>
      <c r="C276" s="1" t="s">
        <v>146</v>
      </c>
    </row>
    <row r="277" spans="2:3">
      <c r="B277" s="2">
        <v>19.46</v>
      </c>
      <c r="C277" s="1" t="s">
        <v>107</v>
      </c>
    </row>
    <row r="278" spans="2:3">
      <c r="B278" s="2">
        <v>19.48</v>
      </c>
      <c r="C278" s="1" t="s">
        <v>146</v>
      </c>
    </row>
    <row r="279" spans="2:3">
      <c r="B279" s="2">
        <v>19.73</v>
      </c>
      <c r="C279" s="1" t="s">
        <v>107</v>
      </c>
    </row>
    <row r="280" spans="2:3">
      <c r="B280" s="2">
        <v>19.850000000000001</v>
      </c>
      <c r="C280" s="1" t="s">
        <v>146</v>
      </c>
    </row>
    <row r="281" spans="2:3">
      <c r="B281" s="2">
        <v>19.940000000000001</v>
      </c>
      <c r="C281" s="1" t="s">
        <v>107</v>
      </c>
    </row>
    <row r="282" spans="2:3">
      <c r="B282" s="2">
        <v>20</v>
      </c>
      <c r="C282" s="1" t="s">
        <v>145</v>
      </c>
    </row>
    <row r="283" spans="2:3">
      <c r="B283" s="2">
        <v>20.22</v>
      </c>
      <c r="C283" s="1" t="s">
        <v>107</v>
      </c>
    </row>
    <row r="284" spans="2:3">
      <c r="B284" s="2">
        <v>20.23</v>
      </c>
      <c r="C284" s="1" t="s">
        <v>146</v>
      </c>
    </row>
    <row r="285" spans="2:3">
      <c r="B285" s="2">
        <v>20.29</v>
      </c>
      <c r="C285" s="1" t="s">
        <v>107</v>
      </c>
    </row>
    <row r="286" spans="2:3">
      <c r="B286" s="2">
        <v>20.309999999999999</v>
      </c>
      <c r="C286" s="1" t="s">
        <v>146</v>
      </c>
    </row>
    <row r="287" spans="2:3">
      <c r="B287" s="2">
        <v>20.49</v>
      </c>
      <c r="C287" s="1" t="s">
        <v>107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>
      <selection activeCell="C9" sqref="C9"/>
    </sheetView>
  </sheetViews>
  <sheetFormatPr defaultRowHeight="15"/>
  <cols>
    <col min="1" max="1" width="9.54296875" customWidth="1"/>
    <col min="12" max="12" width="9.6328125" customWidth="1"/>
    <col min="20" max="20" width="9.54296875" customWidth="1"/>
  </cols>
  <sheetData>
    <row r="1" spans="1:22" ht="15.6">
      <c r="A1" s="4" t="s">
        <v>128</v>
      </c>
      <c r="E1" t="s">
        <v>86</v>
      </c>
      <c r="T1" t="s">
        <v>87</v>
      </c>
    </row>
    <row r="2" spans="1:22">
      <c r="A2" s="17"/>
    </row>
    <row r="3" spans="1:22" ht="15.6">
      <c r="A3" s="16"/>
      <c r="C3" s="69" t="s">
        <v>127</v>
      </c>
      <c r="D3" s="64"/>
      <c r="E3" s="69"/>
      <c r="F3" s="64"/>
      <c r="G3" s="64"/>
      <c r="H3" s="64"/>
      <c r="L3" s="16"/>
      <c r="T3" s="16"/>
      <c r="U3" s="16"/>
      <c r="V3" s="16"/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OutlineSymbols="0" zoomScale="87" zoomScaleNormal="87" workbookViewId="0">
      <selection activeCell="D8" sqref="D8"/>
    </sheetView>
  </sheetViews>
  <sheetFormatPr defaultColWidth="9.6328125" defaultRowHeight="15"/>
  <cols>
    <col min="1" max="16384" width="9.6328125" style="1"/>
  </cols>
  <sheetData>
    <row r="1" spans="1:2" ht="15.6">
      <c r="A1" s="4" t="s">
        <v>128</v>
      </c>
    </row>
    <row r="3" spans="1:2">
      <c r="A3" s="29" t="s">
        <v>123</v>
      </c>
      <c r="B3" s="26"/>
    </row>
  </sheetData>
  <phoneticPr fontId="4" type="noConversion"/>
  <pageMargins left="0.5" right="0.5" top="0.5" bottom="0.5" header="0" footer="0"/>
  <pageSetup orientation="portrait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OutlineSymbols="0" zoomScale="87" zoomScaleNormal="87" workbookViewId="0">
      <selection activeCell="B9" sqref="B9"/>
    </sheetView>
  </sheetViews>
  <sheetFormatPr defaultColWidth="9.6328125" defaultRowHeight="15"/>
  <cols>
    <col min="1" max="16384" width="9.6328125" style="1"/>
  </cols>
  <sheetData>
    <row r="1" spans="1:2" ht="15.6">
      <c r="A1" s="4" t="s">
        <v>128</v>
      </c>
      <c r="B1" s="26"/>
    </row>
    <row r="3" spans="1:2">
      <c r="A3" s="1" t="s">
        <v>123</v>
      </c>
    </row>
  </sheetData>
  <phoneticPr fontId="4" type="noConversion"/>
  <pageMargins left="0.5" right="0.5" top="0.5" bottom="0.5" header="0" footer="0"/>
  <pageSetup orientation="portrait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showOutlineSymbols="0" zoomScale="87" zoomScaleNormal="87" workbookViewId="0">
      <selection activeCell="A3" sqref="A3"/>
    </sheetView>
  </sheetViews>
  <sheetFormatPr defaultColWidth="9.6328125" defaultRowHeight="15"/>
  <cols>
    <col min="1" max="16384" width="9.6328125" style="1"/>
  </cols>
  <sheetData>
    <row r="1" spans="1:3" ht="15.6">
      <c r="A1" s="4" t="s">
        <v>128</v>
      </c>
      <c r="B1" s="26"/>
      <c r="C1" s="26"/>
    </row>
    <row r="3" spans="1:3">
      <c r="A3" s="1" t="s">
        <v>134</v>
      </c>
    </row>
  </sheetData>
  <phoneticPr fontId="4" type="noConversion"/>
  <pageMargins left="0.5" right="0.5" top="0.5" bottom="0.5" header="0" footer="0"/>
  <pageSetup orientation="portrait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showOutlineSymbols="0" zoomScale="87" zoomScaleNormal="87" workbookViewId="0">
      <selection activeCell="A3" sqref="A3:B3"/>
    </sheetView>
  </sheetViews>
  <sheetFormatPr defaultColWidth="9.6328125" defaultRowHeight="15"/>
  <cols>
    <col min="1" max="16384" width="9.6328125" style="1"/>
  </cols>
  <sheetData>
    <row r="3" spans="1:1">
      <c r="A3" s="1" t="s">
        <v>133</v>
      </c>
    </row>
  </sheetData>
  <phoneticPr fontId="4" type="noConversion"/>
  <pageMargins left="0.5" right="0.5" top="0.5" bottom="0.5" header="0" footer="0"/>
  <pageSetup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8"/>
  <sheetViews>
    <sheetView showOutlineSymbols="0" topLeftCell="A326" zoomScale="87" zoomScaleNormal="87" workbookViewId="0">
      <selection activeCell="D368" sqref="D368"/>
    </sheetView>
  </sheetViews>
  <sheetFormatPr defaultColWidth="9.6328125" defaultRowHeight="15"/>
  <cols>
    <col min="1" max="1" width="9.6328125" style="1" customWidth="1"/>
    <col min="2" max="3" width="9.6328125" style="14" customWidth="1"/>
    <col min="4" max="4" width="10.90625" style="2" bestFit="1" customWidth="1"/>
    <col min="5" max="5" width="10.90625" style="3" bestFit="1" customWidth="1"/>
    <col min="6" max="19" width="9.6328125" style="1" customWidth="1"/>
    <col min="20" max="20" width="9.6328125" customWidth="1"/>
    <col min="21" max="34" width="9.6328125" style="1" customWidth="1"/>
    <col min="35" max="35" width="11.36328125" style="9" customWidth="1"/>
    <col min="36" max="16384" width="9.6328125" style="1"/>
  </cols>
  <sheetData>
    <row r="1" spans="1:35" ht="15.6">
      <c r="A1" s="4" t="s">
        <v>128</v>
      </c>
      <c r="E1" s="32" t="s">
        <v>140</v>
      </c>
    </row>
    <row r="2" spans="1:35">
      <c r="B2" s="39"/>
      <c r="C2" s="39"/>
      <c r="H2" s="25" t="s">
        <v>120</v>
      </c>
      <c r="T2" t="s">
        <v>25</v>
      </c>
      <c r="AI2" s="9" t="s">
        <v>48</v>
      </c>
    </row>
    <row r="3" spans="1:35">
      <c r="A3" s="1" t="s">
        <v>0</v>
      </c>
      <c r="F3" s="1" t="s">
        <v>10</v>
      </c>
      <c r="L3" s="2"/>
      <c r="T3" t="s">
        <v>26</v>
      </c>
      <c r="AI3" s="9" t="s">
        <v>49</v>
      </c>
    </row>
    <row r="4" spans="1:35">
      <c r="T4" t="s">
        <v>27</v>
      </c>
      <c r="AI4" s="9" t="s">
        <v>69</v>
      </c>
    </row>
    <row r="5" spans="1:35">
      <c r="A5" s="5" t="s">
        <v>1</v>
      </c>
      <c r="B5" s="40" t="s">
        <v>3</v>
      </c>
      <c r="C5" s="40" t="s">
        <v>5</v>
      </c>
      <c r="D5" s="6" t="s">
        <v>6</v>
      </c>
      <c r="E5" s="7" t="s">
        <v>8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t="s">
        <v>28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  <c r="AH5" s="5" t="s">
        <v>47</v>
      </c>
      <c r="AI5" s="7" t="s">
        <v>50</v>
      </c>
    </row>
    <row r="6" spans="1:35">
      <c r="A6" s="5" t="s">
        <v>2</v>
      </c>
      <c r="B6" s="40" t="s">
        <v>4</v>
      </c>
      <c r="C6" s="40" t="s">
        <v>4</v>
      </c>
      <c r="D6" s="6" t="s">
        <v>7</v>
      </c>
      <c r="E6" s="7" t="s">
        <v>9</v>
      </c>
      <c r="T6" t="s">
        <v>29</v>
      </c>
    </row>
    <row r="7" spans="1:35">
      <c r="A7" s="1" t="s">
        <v>129</v>
      </c>
    </row>
    <row r="8" spans="1:35">
      <c r="A8" s="1">
        <v>101499</v>
      </c>
      <c r="B8" s="14">
        <v>1</v>
      </c>
      <c r="C8" s="14">
        <v>1</v>
      </c>
      <c r="D8" s="2">
        <v>0</v>
      </c>
      <c r="E8" s="3">
        <v>8</v>
      </c>
      <c r="F8" s="14">
        <v>167</v>
      </c>
      <c r="G8" s="14">
        <v>108</v>
      </c>
      <c r="H8" s="14">
        <v>47</v>
      </c>
      <c r="I8" s="14">
        <v>40</v>
      </c>
      <c r="J8" s="14">
        <v>14</v>
      </c>
      <c r="K8" s="14">
        <v>5</v>
      </c>
      <c r="L8" s="14">
        <v>4</v>
      </c>
      <c r="M8" s="14">
        <v>0</v>
      </c>
      <c r="N8" s="14">
        <v>1</v>
      </c>
      <c r="O8" s="14">
        <v>0</v>
      </c>
      <c r="P8" s="14">
        <v>0</v>
      </c>
      <c r="Q8" s="14">
        <v>0</v>
      </c>
      <c r="R8" s="14">
        <v>1</v>
      </c>
      <c r="S8" s="14">
        <v>0</v>
      </c>
      <c r="T8" s="39">
        <v>2</v>
      </c>
      <c r="U8" s="14">
        <f>SUM(F8:S8)</f>
        <v>387</v>
      </c>
      <c r="V8" s="14">
        <f>SUM(G8:S8)</f>
        <v>220</v>
      </c>
      <c r="W8" s="14">
        <f>SUM(H8:S8)</f>
        <v>112</v>
      </c>
      <c r="X8" s="14">
        <f>SUM(I8:S8)</f>
        <v>65</v>
      </c>
      <c r="Y8" s="14">
        <f>SUM(J8:S8)</f>
        <v>25</v>
      </c>
      <c r="Z8" s="14">
        <f>SUM(K8:S8)</f>
        <v>11</v>
      </c>
      <c r="AA8" s="14">
        <f>SUM(L8:S8)</f>
        <v>6</v>
      </c>
      <c r="AB8" s="14">
        <f>SUM(M8:S8)</f>
        <v>2</v>
      </c>
      <c r="AC8" s="14">
        <f>SUM(N8:S8)</f>
        <v>2</v>
      </c>
      <c r="AD8" s="14">
        <f>SUM(O8:S8)</f>
        <v>1</v>
      </c>
      <c r="AE8" s="14">
        <f>SUM(P8:S8)</f>
        <v>1</v>
      </c>
      <c r="AF8" s="14">
        <f>SUM(Q8:S8)</f>
        <v>1</v>
      </c>
      <c r="AG8" s="14">
        <f>SUM(R8:S8)</f>
        <v>1</v>
      </c>
      <c r="AH8" s="14">
        <f>SUM(S8)</f>
        <v>0</v>
      </c>
      <c r="AI8" s="9">
        <f>(W8/U8)*100</f>
        <v>28.940568475452196</v>
      </c>
    </row>
    <row r="9" spans="1:35">
      <c r="A9" s="1">
        <v>101499</v>
      </c>
      <c r="B9" s="14">
        <v>1</v>
      </c>
      <c r="C9" s="14">
        <v>2</v>
      </c>
      <c r="D9" s="2">
        <v>0.08</v>
      </c>
      <c r="E9" s="3">
        <v>8</v>
      </c>
      <c r="F9" s="14">
        <v>91</v>
      </c>
      <c r="G9" s="14">
        <v>36</v>
      </c>
      <c r="H9" s="14">
        <v>21</v>
      </c>
      <c r="I9" s="14">
        <v>9</v>
      </c>
      <c r="J9" s="14">
        <v>5</v>
      </c>
      <c r="K9" s="14">
        <v>5</v>
      </c>
      <c r="L9" s="14">
        <v>3</v>
      </c>
      <c r="M9" s="14">
        <v>1</v>
      </c>
      <c r="N9" s="14">
        <v>1</v>
      </c>
      <c r="O9" s="14">
        <v>0</v>
      </c>
      <c r="P9" s="14">
        <v>0</v>
      </c>
      <c r="Q9" s="14">
        <v>1</v>
      </c>
      <c r="R9" s="14">
        <v>0</v>
      </c>
      <c r="S9" s="14">
        <v>0</v>
      </c>
      <c r="T9" s="39">
        <v>2</v>
      </c>
      <c r="U9" s="14">
        <f>SUM(F9:S9)</f>
        <v>173</v>
      </c>
      <c r="V9" s="14">
        <f>SUM(G9:S9)</f>
        <v>82</v>
      </c>
      <c r="W9" s="14">
        <f>SUM(H9:S9)</f>
        <v>46</v>
      </c>
      <c r="X9" s="14">
        <f>SUM(I9:S9)</f>
        <v>25</v>
      </c>
      <c r="Y9" s="14">
        <f>SUM(J9:S9)</f>
        <v>16</v>
      </c>
      <c r="Z9" s="14">
        <f>SUM(K9:S9)</f>
        <v>11</v>
      </c>
      <c r="AA9" s="14">
        <f>SUM(L9:S9)</f>
        <v>6</v>
      </c>
      <c r="AB9" s="14">
        <f>SUM(M9:S9)</f>
        <v>3</v>
      </c>
      <c r="AC9" s="14">
        <f>SUM(N9:S9)</f>
        <v>2</v>
      </c>
      <c r="AD9" s="14">
        <f>SUM(O9:S9)</f>
        <v>1</v>
      </c>
      <c r="AE9" s="14">
        <f>SUM(P9:S9)</f>
        <v>1</v>
      </c>
      <c r="AF9" s="14">
        <f>SUM(Q9:S9)</f>
        <v>1</v>
      </c>
      <c r="AG9" s="14">
        <f>SUM(R9:S9)</f>
        <v>0</v>
      </c>
      <c r="AH9" s="14">
        <f>SUM(S9)</f>
        <v>0</v>
      </c>
      <c r="AI9" s="9">
        <f>(W9/U9)*100</f>
        <v>26.589595375722542</v>
      </c>
    </row>
    <row r="10" spans="1:35">
      <c r="A10" s="1">
        <v>101499</v>
      </c>
      <c r="B10" s="14">
        <v>1</v>
      </c>
      <c r="C10" s="14">
        <v>3</v>
      </c>
      <c r="D10" s="2">
        <v>0.16</v>
      </c>
      <c r="E10" s="3">
        <v>8</v>
      </c>
      <c r="F10" s="14">
        <v>107</v>
      </c>
      <c r="G10" s="14">
        <v>66</v>
      </c>
      <c r="H10" s="14">
        <v>31</v>
      </c>
      <c r="I10" s="14">
        <v>17</v>
      </c>
      <c r="J10" s="14">
        <v>2</v>
      </c>
      <c r="K10" s="14">
        <v>5</v>
      </c>
      <c r="L10" s="14">
        <v>0</v>
      </c>
      <c r="M10" s="14">
        <v>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39">
        <v>2</v>
      </c>
      <c r="U10" s="14">
        <f>SUM(F10:S10)</f>
        <v>229</v>
      </c>
      <c r="V10" s="14">
        <f>SUM(G10:S10)</f>
        <v>122</v>
      </c>
      <c r="W10" s="14">
        <f>SUM(H10:S10)</f>
        <v>56</v>
      </c>
      <c r="X10" s="14">
        <f>SUM(I10:S10)</f>
        <v>25</v>
      </c>
      <c r="Y10" s="14">
        <f>SUM(J10:S10)</f>
        <v>8</v>
      </c>
      <c r="Z10" s="14">
        <f>SUM(K10:S10)</f>
        <v>6</v>
      </c>
      <c r="AA10" s="14">
        <f>SUM(L10:S10)</f>
        <v>1</v>
      </c>
      <c r="AB10" s="14">
        <f>SUM(M10:S10)</f>
        <v>1</v>
      </c>
      <c r="AC10" s="14">
        <f>SUM(N10:S10)</f>
        <v>0</v>
      </c>
      <c r="AD10" s="14">
        <f>SUM(O10:S10)</f>
        <v>0</v>
      </c>
      <c r="AE10" s="14">
        <f>SUM(P10:S10)</f>
        <v>0</v>
      </c>
      <c r="AF10" s="14">
        <f>SUM(Q10:S10)</f>
        <v>0</v>
      </c>
      <c r="AG10" s="14">
        <f>SUM(R10:S10)</f>
        <v>0</v>
      </c>
      <c r="AH10" s="14">
        <f>SUM(S10)</f>
        <v>0</v>
      </c>
      <c r="AI10" s="9">
        <f>(W10/U10)*100</f>
        <v>24.454148471615721</v>
      </c>
    </row>
    <row r="11" spans="1:35">
      <c r="A11" s="1">
        <v>101499</v>
      </c>
      <c r="B11" s="14">
        <v>1</v>
      </c>
      <c r="C11" s="14">
        <v>4</v>
      </c>
      <c r="D11" s="2">
        <v>0.24</v>
      </c>
      <c r="E11" s="3">
        <v>8</v>
      </c>
      <c r="F11" s="14">
        <v>94</v>
      </c>
      <c r="G11" s="14">
        <v>51</v>
      </c>
      <c r="H11" s="14">
        <v>25</v>
      </c>
      <c r="I11" s="14">
        <v>13</v>
      </c>
      <c r="J11" s="14">
        <v>4</v>
      </c>
      <c r="K11" s="14">
        <v>2</v>
      </c>
      <c r="L11" s="14">
        <v>1</v>
      </c>
      <c r="M11" s="14">
        <v>0</v>
      </c>
      <c r="N11" s="14">
        <v>0</v>
      </c>
      <c r="O11" s="14">
        <v>0</v>
      </c>
      <c r="P11" s="14">
        <v>0</v>
      </c>
      <c r="Q11" s="14">
        <v>2</v>
      </c>
      <c r="R11" s="14">
        <v>0</v>
      </c>
      <c r="S11" s="14">
        <v>0</v>
      </c>
      <c r="T11" s="39">
        <v>2</v>
      </c>
      <c r="U11" s="14">
        <f t="shared" ref="U11:U74" si="0">SUM(F11:S11)</f>
        <v>192</v>
      </c>
      <c r="V11" s="14">
        <f t="shared" ref="V11:V74" si="1">SUM(G11:S11)</f>
        <v>98</v>
      </c>
      <c r="W11" s="14">
        <f t="shared" ref="W11:W74" si="2">SUM(H11:S11)</f>
        <v>47</v>
      </c>
      <c r="X11" s="14">
        <f t="shared" ref="X11:X74" si="3">SUM(I11:S11)</f>
        <v>22</v>
      </c>
      <c r="Y11" s="14">
        <f t="shared" ref="Y11:Y74" si="4">SUM(J11:S11)</f>
        <v>9</v>
      </c>
      <c r="Z11" s="14">
        <f t="shared" ref="Z11:Z74" si="5">SUM(K11:S11)</f>
        <v>5</v>
      </c>
      <c r="AA11" s="14">
        <f t="shared" ref="AA11:AA74" si="6">SUM(L11:S11)</f>
        <v>3</v>
      </c>
      <c r="AB11" s="14">
        <f t="shared" ref="AB11:AB74" si="7">SUM(M11:S11)</f>
        <v>2</v>
      </c>
      <c r="AC11" s="14">
        <f t="shared" ref="AC11:AC74" si="8">SUM(N11:S11)</f>
        <v>2</v>
      </c>
      <c r="AD11" s="14">
        <f t="shared" ref="AD11:AD74" si="9">SUM(O11:S11)</f>
        <v>2</v>
      </c>
      <c r="AE11" s="14">
        <f t="shared" ref="AE11:AE74" si="10">SUM(P11:S11)</f>
        <v>2</v>
      </c>
      <c r="AF11" s="14">
        <f t="shared" ref="AF11:AF74" si="11">SUM(Q11:S11)</f>
        <v>2</v>
      </c>
      <c r="AG11" s="14">
        <f t="shared" ref="AG11:AG74" si="12">SUM(R11:S11)</f>
        <v>0</v>
      </c>
      <c r="AH11" s="14">
        <f t="shared" ref="AH11:AH74" si="13">SUM(S11)</f>
        <v>0</v>
      </c>
      <c r="AI11" s="9">
        <f t="shared" ref="AI11:AI74" si="14">(W11/U11)*100</f>
        <v>24.479166666666664</v>
      </c>
    </row>
    <row r="12" spans="1:35">
      <c r="A12" s="1">
        <v>101499</v>
      </c>
      <c r="B12" s="14">
        <v>1</v>
      </c>
      <c r="C12" s="14">
        <v>5</v>
      </c>
      <c r="D12" s="2">
        <v>0.32</v>
      </c>
      <c r="E12" s="3">
        <v>8</v>
      </c>
      <c r="F12" s="14">
        <v>58</v>
      </c>
      <c r="G12" s="14">
        <v>36</v>
      </c>
      <c r="H12" s="14">
        <v>27</v>
      </c>
      <c r="I12" s="14">
        <v>7</v>
      </c>
      <c r="J12" s="14">
        <v>6</v>
      </c>
      <c r="K12" s="14">
        <v>2</v>
      </c>
      <c r="L12" s="14">
        <v>0</v>
      </c>
      <c r="M12" s="14">
        <v>1</v>
      </c>
      <c r="N12" s="14">
        <v>0</v>
      </c>
      <c r="O12" s="14">
        <v>0</v>
      </c>
      <c r="P12" s="14">
        <v>1</v>
      </c>
      <c r="Q12" s="14">
        <v>1</v>
      </c>
      <c r="R12" s="14">
        <v>0</v>
      </c>
      <c r="S12" s="14">
        <v>0</v>
      </c>
      <c r="T12" s="39">
        <v>2</v>
      </c>
      <c r="U12" s="14">
        <f t="shared" si="0"/>
        <v>139</v>
      </c>
      <c r="V12" s="14">
        <f t="shared" si="1"/>
        <v>81</v>
      </c>
      <c r="W12" s="14">
        <f t="shared" si="2"/>
        <v>45</v>
      </c>
      <c r="X12" s="14">
        <f t="shared" si="3"/>
        <v>18</v>
      </c>
      <c r="Y12" s="14">
        <f t="shared" si="4"/>
        <v>11</v>
      </c>
      <c r="Z12" s="14">
        <f t="shared" si="5"/>
        <v>5</v>
      </c>
      <c r="AA12" s="14">
        <f t="shared" si="6"/>
        <v>3</v>
      </c>
      <c r="AB12" s="14">
        <f t="shared" si="7"/>
        <v>3</v>
      </c>
      <c r="AC12" s="14">
        <f t="shared" si="8"/>
        <v>2</v>
      </c>
      <c r="AD12" s="14">
        <f t="shared" si="9"/>
        <v>2</v>
      </c>
      <c r="AE12" s="14">
        <f t="shared" si="10"/>
        <v>2</v>
      </c>
      <c r="AF12" s="14">
        <f t="shared" si="11"/>
        <v>1</v>
      </c>
      <c r="AG12" s="14">
        <f t="shared" si="12"/>
        <v>0</v>
      </c>
      <c r="AH12" s="14">
        <f t="shared" si="13"/>
        <v>0</v>
      </c>
      <c r="AI12" s="9">
        <f t="shared" si="14"/>
        <v>32.374100719424462</v>
      </c>
    </row>
    <row r="13" spans="1:35">
      <c r="A13" s="1">
        <v>101499</v>
      </c>
      <c r="B13" s="14">
        <v>1</v>
      </c>
      <c r="C13" s="14">
        <v>6</v>
      </c>
      <c r="D13" s="2">
        <v>0.4</v>
      </c>
      <c r="E13" s="3">
        <v>7</v>
      </c>
      <c r="F13" s="14">
        <v>481</v>
      </c>
      <c r="G13" s="14">
        <v>300</v>
      </c>
      <c r="H13" s="14">
        <v>199</v>
      </c>
      <c r="I13" s="14">
        <v>114</v>
      </c>
      <c r="J13" s="14">
        <v>45</v>
      </c>
      <c r="K13" s="14">
        <v>15</v>
      </c>
      <c r="L13" s="14">
        <v>2</v>
      </c>
      <c r="M13" s="14">
        <v>0</v>
      </c>
      <c r="N13" s="14">
        <v>1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39">
        <v>2</v>
      </c>
      <c r="U13" s="14">
        <f t="shared" si="0"/>
        <v>1157</v>
      </c>
      <c r="V13" s="14">
        <f t="shared" si="1"/>
        <v>676</v>
      </c>
      <c r="W13" s="14">
        <f t="shared" si="2"/>
        <v>376</v>
      </c>
      <c r="X13" s="14">
        <f t="shared" si="3"/>
        <v>177</v>
      </c>
      <c r="Y13" s="14">
        <f t="shared" si="4"/>
        <v>63</v>
      </c>
      <c r="Z13" s="14">
        <f t="shared" si="5"/>
        <v>18</v>
      </c>
      <c r="AA13" s="14">
        <f t="shared" si="6"/>
        <v>3</v>
      </c>
      <c r="AB13" s="14">
        <f t="shared" si="7"/>
        <v>1</v>
      </c>
      <c r="AC13" s="14">
        <f t="shared" si="8"/>
        <v>1</v>
      </c>
      <c r="AD13" s="14">
        <f t="shared" si="9"/>
        <v>0</v>
      </c>
      <c r="AE13" s="14">
        <f t="shared" si="10"/>
        <v>0</v>
      </c>
      <c r="AF13" s="14">
        <f t="shared" si="11"/>
        <v>0</v>
      </c>
      <c r="AG13" s="14">
        <f t="shared" si="12"/>
        <v>0</v>
      </c>
      <c r="AH13" s="14">
        <f t="shared" si="13"/>
        <v>0</v>
      </c>
      <c r="AI13" s="9">
        <f t="shared" si="14"/>
        <v>32.497839239412272</v>
      </c>
    </row>
    <row r="14" spans="1:35">
      <c r="A14" s="1">
        <v>101499</v>
      </c>
      <c r="B14" s="14">
        <v>1</v>
      </c>
      <c r="C14" s="14">
        <v>7</v>
      </c>
      <c r="D14" s="2">
        <v>0.47</v>
      </c>
      <c r="E14" s="3">
        <v>7</v>
      </c>
      <c r="F14" s="14">
        <v>188</v>
      </c>
      <c r="G14" s="14">
        <v>110</v>
      </c>
      <c r="H14" s="14">
        <v>76</v>
      </c>
      <c r="I14" s="14">
        <v>34</v>
      </c>
      <c r="J14" s="14">
        <v>22</v>
      </c>
      <c r="K14" s="14">
        <v>20</v>
      </c>
      <c r="L14" s="14">
        <v>8</v>
      </c>
      <c r="M14" s="14">
        <v>1</v>
      </c>
      <c r="N14" s="14">
        <v>0</v>
      </c>
      <c r="O14" s="14">
        <v>0</v>
      </c>
      <c r="P14" s="14">
        <v>1</v>
      </c>
      <c r="Q14" s="14">
        <v>0</v>
      </c>
      <c r="R14" s="14">
        <v>0</v>
      </c>
      <c r="S14" s="14">
        <v>0</v>
      </c>
      <c r="T14" s="39">
        <v>2</v>
      </c>
      <c r="U14" s="14">
        <f t="shared" si="0"/>
        <v>460</v>
      </c>
      <c r="V14" s="14">
        <f t="shared" si="1"/>
        <v>272</v>
      </c>
      <c r="W14" s="14">
        <f t="shared" si="2"/>
        <v>162</v>
      </c>
      <c r="X14" s="14">
        <f t="shared" si="3"/>
        <v>86</v>
      </c>
      <c r="Y14" s="14">
        <f t="shared" si="4"/>
        <v>52</v>
      </c>
      <c r="Z14" s="14">
        <f t="shared" si="5"/>
        <v>30</v>
      </c>
      <c r="AA14" s="14">
        <f t="shared" si="6"/>
        <v>10</v>
      </c>
      <c r="AB14" s="14">
        <f t="shared" si="7"/>
        <v>2</v>
      </c>
      <c r="AC14" s="14">
        <f t="shared" si="8"/>
        <v>1</v>
      </c>
      <c r="AD14" s="14">
        <f t="shared" si="9"/>
        <v>1</v>
      </c>
      <c r="AE14" s="14">
        <f t="shared" si="10"/>
        <v>1</v>
      </c>
      <c r="AF14" s="14">
        <f t="shared" si="11"/>
        <v>0</v>
      </c>
      <c r="AG14" s="14">
        <f t="shared" si="12"/>
        <v>0</v>
      </c>
      <c r="AH14" s="14">
        <f t="shared" si="13"/>
        <v>0</v>
      </c>
      <c r="AI14" s="9">
        <f t="shared" si="14"/>
        <v>35.217391304347828</v>
      </c>
    </row>
    <row r="15" spans="1:35">
      <c r="A15" s="1">
        <v>101499</v>
      </c>
      <c r="B15" s="14">
        <v>1</v>
      </c>
      <c r="C15" s="14">
        <v>8</v>
      </c>
      <c r="D15" s="2">
        <v>0.54</v>
      </c>
      <c r="E15" s="3">
        <v>7</v>
      </c>
      <c r="F15" s="14">
        <v>139</v>
      </c>
      <c r="G15" s="14">
        <v>73</v>
      </c>
      <c r="H15" s="14">
        <v>35</v>
      </c>
      <c r="I15" s="14">
        <v>21</v>
      </c>
      <c r="J15" s="14">
        <v>7</v>
      </c>
      <c r="K15" s="14">
        <v>7</v>
      </c>
      <c r="L15" s="14">
        <v>0</v>
      </c>
      <c r="M15" s="14">
        <v>1</v>
      </c>
      <c r="N15" s="14">
        <v>0</v>
      </c>
      <c r="O15" s="14">
        <v>1</v>
      </c>
      <c r="P15" s="14">
        <v>0</v>
      </c>
      <c r="Q15" s="14">
        <v>1</v>
      </c>
      <c r="R15" s="14">
        <v>0</v>
      </c>
      <c r="S15" s="14">
        <v>0</v>
      </c>
      <c r="T15" s="39">
        <v>2</v>
      </c>
      <c r="U15" s="14">
        <f t="shared" si="0"/>
        <v>285</v>
      </c>
      <c r="V15" s="14">
        <f t="shared" si="1"/>
        <v>146</v>
      </c>
      <c r="W15" s="14">
        <f t="shared" si="2"/>
        <v>73</v>
      </c>
      <c r="X15" s="14">
        <f t="shared" si="3"/>
        <v>38</v>
      </c>
      <c r="Y15" s="14">
        <f t="shared" si="4"/>
        <v>17</v>
      </c>
      <c r="Z15" s="14">
        <f t="shared" si="5"/>
        <v>10</v>
      </c>
      <c r="AA15" s="14">
        <f t="shared" si="6"/>
        <v>3</v>
      </c>
      <c r="AB15" s="14">
        <f t="shared" si="7"/>
        <v>3</v>
      </c>
      <c r="AC15" s="14">
        <f t="shared" si="8"/>
        <v>2</v>
      </c>
      <c r="AD15" s="14">
        <f t="shared" si="9"/>
        <v>2</v>
      </c>
      <c r="AE15" s="14">
        <f t="shared" si="10"/>
        <v>1</v>
      </c>
      <c r="AF15" s="14">
        <f t="shared" si="11"/>
        <v>1</v>
      </c>
      <c r="AG15" s="14">
        <f t="shared" si="12"/>
        <v>0</v>
      </c>
      <c r="AH15" s="14">
        <f t="shared" si="13"/>
        <v>0</v>
      </c>
      <c r="AI15" s="9">
        <f t="shared" si="14"/>
        <v>25.614035087719301</v>
      </c>
    </row>
    <row r="16" spans="1:35">
      <c r="A16" s="1">
        <v>101499</v>
      </c>
      <c r="B16" s="14">
        <v>1</v>
      </c>
      <c r="C16" s="14">
        <v>9</v>
      </c>
      <c r="D16" s="2">
        <v>0.61</v>
      </c>
      <c r="E16" s="3">
        <v>8</v>
      </c>
      <c r="F16" s="14">
        <v>161</v>
      </c>
      <c r="G16" s="14">
        <v>92</v>
      </c>
      <c r="H16" s="14">
        <v>56</v>
      </c>
      <c r="I16" s="14">
        <v>30</v>
      </c>
      <c r="J16" s="14">
        <v>15</v>
      </c>
      <c r="K16" s="14">
        <v>3</v>
      </c>
      <c r="L16" s="14">
        <v>3</v>
      </c>
      <c r="M16" s="14">
        <v>0</v>
      </c>
      <c r="N16" s="14">
        <v>0</v>
      </c>
      <c r="O16" s="14">
        <v>1</v>
      </c>
      <c r="P16" s="14">
        <v>1</v>
      </c>
      <c r="Q16" s="14">
        <v>0</v>
      </c>
      <c r="R16" s="14">
        <v>0</v>
      </c>
      <c r="S16" s="14">
        <v>0</v>
      </c>
      <c r="T16" s="39">
        <v>2</v>
      </c>
      <c r="U16" s="14">
        <f t="shared" si="0"/>
        <v>362</v>
      </c>
      <c r="V16" s="14">
        <f t="shared" si="1"/>
        <v>201</v>
      </c>
      <c r="W16" s="14">
        <f t="shared" si="2"/>
        <v>109</v>
      </c>
      <c r="X16" s="14">
        <f t="shared" si="3"/>
        <v>53</v>
      </c>
      <c r="Y16" s="14">
        <f t="shared" si="4"/>
        <v>23</v>
      </c>
      <c r="Z16" s="14">
        <f t="shared" si="5"/>
        <v>8</v>
      </c>
      <c r="AA16" s="14">
        <f t="shared" si="6"/>
        <v>5</v>
      </c>
      <c r="AB16" s="14">
        <f t="shared" si="7"/>
        <v>2</v>
      </c>
      <c r="AC16" s="14">
        <f t="shared" si="8"/>
        <v>2</v>
      </c>
      <c r="AD16" s="14">
        <f t="shared" si="9"/>
        <v>2</v>
      </c>
      <c r="AE16" s="14">
        <f t="shared" si="10"/>
        <v>1</v>
      </c>
      <c r="AF16" s="14">
        <f t="shared" si="11"/>
        <v>0</v>
      </c>
      <c r="AG16" s="14">
        <f t="shared" si="12"/>
        <v>0</v>
      </c>
      <c r="AH16" s="14">
        <f t="shared" si="13"/>
        <v>0</v>
      </c>
      <c r="AI16" s="9">
        <f t="shared" si="14"/>
        <v>30.11049723756906</v>
      </c>
    </row>
    <row r="17" spans="1:35">
      <c r="A17" s="1">
        <v>101499</v>
      </c>
      <c r="B17" s="14">
        <v>1</v>
      </c>
      <c r="C17" s="14">
        <v>10</v>
      </c>
      <c r="D17" s="2">
        <v>0.69</v>
      </c>
      <c r="E17" s="3">
        <v>8</v>
      </c>
      <c r="F17" s="14">
        <v>72</v>
      </c>
      <c r="G17" s="14">
        <v>45</v>
      </c>
      <c r="H17" s="14">
        <v>22</v>
      </c>
      <c r="I17" s="14">
        <v>21</v>
      </c>
      <c r="J17" s="14">
        <v>7</v>
      </c>
      <c r="K17" s="14">
        <v>0</v>
      </c>
      <c r="L17" s="14">
        <v>0</v>
      </c>
      <c r="M17" s="14">
        <v>1</v>
      </c>
      <c r="N17" s="14">
        <v>1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39">
        <v>2</v>
      </c>
      <c r="U17" s="14">
        <f t="shared" si="0"/>
        <v>169</v>
      </c>
      <c r="V17" s="14">
        <f t="shared" si="1"/>
        <v>97</v>
      </c>
      <c r="W17" s="14">
        <f t="shared" si="2"/>
        <v>52</v>
      </c>
      <c r="X17" s="14">
        <f t="shared" si="3"/>
        <v>30</v>
      </c>
      <c r="Y17" s="14">
        <f t="shared" si="4"/>
        <v>9</v>
      </c>
      <c r="Z17" s="14">
        <f t="shared" si="5"/>
        <v>2</v>
      </c>
      <c r="AA17" s="14">
        <f t="shared" si="6"/>
        <v>2</v>
      </c>
      <c r="AB17" s="14">
        <f t="shared" si="7"/>
        <v>2</v>
      </c>
      <c r="AC17" s="14">
        <f t="shared" si="8"/>
        <v>1</v>
      </c>
      <c r="AD17" s="14">
        <f t="shared" si="9"/>
        <v>0</v>
      </c>
      <c r="AE17" s="14">
        <f t="shared" si="10"/>
        <v>0</v>
      </c>
      <c r="AF17" s="14">
        <f t="shared" si="11"/>
        <v>0</v>
      </c>
      <c r="AG17" s="14">
        <f t="shared" si="12"/>
        <v>0</v>
      </c>
      <c r="AH17" s="14">
        <f t="shared" si="13"/>
        <v>0</v>
      </c>
      <c r="AI17" s="9">
        <f t="shared" si="14"/>
        <v>30.76923076923077</v>
      </c>
    </row>
    <row r="18" spans="1:35">
      <c r="A18" s="1">
        <v>101499</v>
      </c>
      <c r="B18" s="14">
        <v>1</v>
      </c>
      <c r="C18" s="14">
        <v>11</v>
      </c>
      <c r="D18" s="2">
        <v>0.77</v>
      </c>
      <c r="E18" s="3">
        <v>7</v>
      </c>
      <c r="F18" s="14">
        <v>158</v>
      </c>
      <c r="G18" s="14">
        <v>65</v>
      </c>
      <c r="H18" s="14">
        <v>38</v>
      </c>
      <c r="I18" s="14">
        <v>18</v>
      </c>
      <c r="J18" s="14">
        <v>9</v>
      </c>
      <c r="K18" s="14">
        <v>2</v>
      </c>
      <c r="L18" s="14">
        <v>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39">
        <v>2</v>
      </c>
      <c r="U18" s="14">
        <f t="shared" si="0"/>
        <v>292</v>
      </c>
      <c r="V18" s="14">
        <f t="shared" si="1"/>
        <v>134</v>
      </c>
      <c r="W18" s="14">
        <f t="shared" si="2"/>
        <v>69</v>
      </c>
      <c r="X18" s="14">
        <f t="shared" si="3"/>
        <v>31</v>
      </c>
      <c r="Y18" s="14">
        <f t="shared" si="4"/>
        <v>13</v>
      </c>
      <c r="Z18" s="14">
        <f t="shared" si="5"/>
        <v>4</v>
      </c>
      <c r="AA18" s="14">
        <f t="shared" si="6"/>
        <v>2</v>
      </c>
      <c r="AB18" s="14">
        <f t="shared" si="7"/>
        <v>0</v>
      </c>
      <c r="AC18" s="14">
        <f t="shared" si="8"/>
        <v>0</v>
      </c>
      <c r="AD18" s="14">
        <f t="shared" si="9"/>
        <v>0</v>
      </c>
      <c r="AE18" s="14">
        <f t="shared" si="10"/>
        <v>0</v>
      </c>
      <c r="AF18" s="14">
        <f t="shared" si="11"/>
        <v>0</v>
      </c>
      <c r="AG18" s="14">
        <f t="shared" si="12"/>
        <v>0</v>
      </c>
      <c r="AH18" s="14">
        <f t="shared" si="13"/>
        <v>0</v>
      </c>
      <c r="AI18" s="9">
        <f t="shared" si="14"/>
        <v>23.63013698630137</v>
      </c>
    </row>
    <row r="19" spans="1:35">
      <c r="A19" s="1">
        <v>101499</v>
      </c>
      <c r="B19" s="14">
        <v>1</v>
      </c>
      <c r="C19" s="14">
        <v>12</v>
      </c>
      <c r="D19" s="2">
        <v>0.84</v>
      </c>
      <c r="E19" s="3">
        <v>8</v>
      </c>
      <c r="F19" s="14">
        <v>74</v>
      </c>
      <c r="G19" s="14">
        <v>37</v>
      </c>
      <c r="H19" s="14">
        <v>20</v>
      </c>
      <c r="I19" s="14">
        <v>10</v>
      </c>
      <c r="J19" s="14">
        <v>7</v>
      </c>
      <c r="K19" s="14">
        <v>4</v>
      </c>
      <c r="L19" s="14">
        <v>2</v>
      </c>
      <c r="M19" s="14">
        <v>1</v>
      </c>
      <c r="N19" s="14">
        <v>1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39">
        <v>2</v>
      </c>
      <c r="U19" s="14">
        <f t="shared" si="0"/>
        <v>156</v>
      </c>
      <c r="V19" s="14">
        <f t="shared" si="1"/>
        <v>82</v>
      </c>
      <c r="W19" s="14">
        <f t="shared" si="2"/>
        <v>45</v>
      </c>
      <c r="X19" s="14">
        <f t="shared" si="3"/>
        <v>25</v>
      </c>
      <c r="Y19" s="14">
        <f t="shared" si="4"/>
        <v>15</v>
      </c>
      <c r="Z19" s="14">
        <f t="shared" si="5"/>
        <v>8</v>
      </c>
      <c r="AA19" s="14">
        <f t="shared" si="6"/>
        <v>4</v>
      </c>
      <c r="AB19" s="14">
        <f t="shared" si="7"/>
        <v>2</v>
      </c>
      <c r="AC19" s="14">
        <f t="shared" si="8"/>
        <v>1</v>
      </c>
      <c r="AD19" s="14">
        <f t="shared" si="9"/>
        <v>0</v>
      </c>
      <c r="AE19" s="14">
        <f t="shared" si="10"/>
        <v>0</v>
      </c>
      <c r="AF19" s="14">
        <f t="shared" si="11"/>
        <v>0</v>
      </c>
      <c r="AG19" s="14">
        <f t="shared" si="12"/>
        <v>0</v>
      </c>
      <c r="AH19" s="14">
        <f t="shared" si="13"/>
        <v>0</v>
      </c>
      <c r="AI19" s="9">
        <f t="shared" si="14"/>
        <v>28.846153846153843</v>
      </c>
    </row>
    <row r="20" spans="1:35">
      <c r="A20" s="1">
        <v>101599</v>
      </c>
      <c r="B20" s="14">
        <v>2</v>
      </c>
      <c r="C20" s="14">
        <v>1</v>
      </c>
      <c r="D20" s="2">
        <v>0.92</v>
      </c>
      <c r="E20" s="3">
        <v>6.5</v>
      </c>
      <c r="F20" s="14">
        <v>130</v>
      </c>
      <c r="G20" s="14">
        <v>62</v>
      </c>
      <c r="H20" s="14">
        <v>37</v>
      </c>
      <c r="I20" s="14">
        <v>28</v>
      </c>
      <c r="J20" s="14">
        <v>18</v>
      </c>
      <c r="K20" s="14">
        <v>7</v>
      </c>
      <c r="L20" s="14">
        <v>7</v>
      </c>
      <c r="M20" s="14">
        <v>3</v>
      </c>
      <c r="N20" s="14">
        <v>0</v>
      </c>
      <c r="O20" s="14">
        <v>0</v>
      </c>
      <c r="P20" s="14">
        <v>0</v>
      </c>
      <c r="Q20" s="14">
        <v>1</v>
      </c>
      <c r="R20" s="14">
        <v>0</v>
      </c>
      <c r="S20" s="14">
        <v>0</v>
      </c>
      <c r="T20" s="39">
        <v>2</v>
      </c>
      <c r="U20" s="14">
        <f t="shared" si="0"/>
        <v>293</v>
      </c>
      <c r="V20" s="14">
        <f t="shared" si="1"/>
        <v>163</v>
      </c>
      <c r="W20" s="14">
        <f t="shared" si="2"/>
        <v>101</v>
      </c>
      <c r="X20" s="14">
        <f t="shared" si="3"/>
        <v>64</v>
      </c>
      <c r="Y20" s="14">
        <f t="shared" si="4"/>
        <v>36</v>
      </c>
      <c r="Z20" s="14">
        <f t="shared" si="5"/>
        <v>18</v>
      </c>
      <c r="AA20" s="14">
        <f t="shared" si="6"/>
        <v>11</v>
      </c>
      <c r="AB20" s="14">
        <f t="shared" si="7"/>
        <v>4</v>
      </c>
      <c r="AC20" s="14">
        <f t="shared" si="8"/>
        <v>1</v>
      </c>
      <c r="AD20" s="14">
        <f t="shared" si="9"/>
        <v>1</v>
      </c>
      <c r="AE20" s="14">
        <f t="shared" si="10"/>
        <v>1</v>
      </c>
      <c r="AF20" s="14">
        <f t="shared" si="11"/>
        <v>1</v>
      </c>
      <c r="AG20" s="14">
        <f t="shared" si="12"/>
        <v>0</v>
      </c>
      <c r="AH20" s="14">
        <f t="shared" si="13"/>
        <v>0</v>
      </c>
      <c r="AI20" s="9">
        <f t="shared" si="14"/>
        <v>34.470989761092156</v>
      </c>
    </row>
    <row r="21" spans="1:35">
      <c r="A21" s="1">
        <v>101599</v>
      </c>
      <c r="B21" s="14">
        <v>2</v>
      </c>
      <c r="C21" s="14">
        <v>2</v>
      </c>
      <c r="D21" s="2">
        <v>0.98499999999999999</v>
      </c>
      <c r="E21" s="3">
        <v>5.2</v>
      </c>
      <c r="F21" s="14">
        <v>201</v>
      </c>
      <c r="G21" s="14">
        <v>85</v>
      </c>
      <c r="H21" s="14">
        <v>77</v>
      </c>
      <c r="I21" s="14">
        <v>38</v>
      </c>
      <c r="J21" s="14">
        <v>31</v>
      </c>
      <c r="K21" s="14">
        <v>22</v>
      </c>
      <c r="L21" s="14">
        <v>8</v>
      </c>
      <c r="M21" s="14">
        <v>4</v>
      </c>
      <c r="N21" s="14">
        <v>1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39">
        <v>2</v>
      </c>
      <c r="U21" s="14">
        <f t="shared" si="0"/>
        <v>468</v>
      </c>
      <c r="V21" s="14">
        <f t="shared" si="1"/>
        <v>267</v>
      </c>
      <c r="W21" s="14">
        <f t="shared" si="2"/>
        <v>182</v>
      </c>
      <c r="X21" s="14">
        <f t="shared" si="3"/>
        <v>105</v>
      </c>
      <c r="Y21" s="14">
        <f t="shared" si="4"/>
        <v>67</v>
      </c>
      <c r="Z21" s="14">
        <f t="shared" si="5"/>
        <v>36</v>
      </c>
      <c r="AA21" s="14">
        <f t="shared" si="6"/>
        <v>14</v>
      </c>
      <c r="AB21" s="14">
        <f t="shared" si="7"/>
        <v>6</v>
      </c>
      <c r="AC21" s="14">
        <f t="shared" si="8"/>
        <v>2</v>
      </c>
      <c r="AD21" s="14">
        <f t="shared" si="9"/>
        <v>1</v>
      </c>
      <c r="AE21" s="14">
        <f t="shared" si="10"/>
        <v>0</v>
      </c>
      <c r="AF21" s="14">
        <f t="shared" si="11"/>
        <v>0</v>
      </c>
      <c r="AG21" s="14">
        <f t="shared" si="12"/>
        <v>0</v>
      </c>
      <c r="AH21" s="14">
        <f t="shared" si="13"/>
        <v>0</v>
      </c>
      <c r="AI21" s="9">
        <f t="shared" si="14"/>
        <v>38.888888888888893</v>
      </c>
    </row>
    <row r="22" spans="1:35">
      <c r="A22" s="1">
        <v>101599</v>
      </c>
      <c r="B22" s="14">
        <v>2</v>
      </c>
      <c r="C22" s="14">
        <v>3</v>
      </c>
      <c r="D22" s="2">
        <v>1.0369999999999999</v>
      </c>
      <c r="E22" s="3">
        <v>6.5</v>
      </c>
      <c r="F22" s="14">
        <v>229</v>
      </c>
      <c r="G22" s="14">
        <v>128</v>
      </c>
      <c r="H22" s="14">
        <v>79</v>
      </c>
      <c r="I22" s="14">
        <v>47</v>
      </c>
      <c r="J22" s="14">
        <v>25</v>
      </c>
      <c r="K22" s="14">
        <v>11</v>
      </c>
      <c r="L22" s="14">
        <v>6</v>
      </c>
      <c r="M22" s="14">
        <v>2</v>
      </c>
      <c r="N22" s="14">
        <v>4</v>
      </c>
      <c r="O22" s="14">
        <v>1</v>
      </c>
      <c r="P22" s="14">
        <v>1</v>
      </c>
      <c r="Q22" s="14">
        <v>0</v>
      </c>
      <c r="R22" s="14">
        <v>0</v>
      </c>
      <c r="S22" s="14">
        <v>0</v>
      </c>
      <c r="T22" s="39">
        <v>2</v>
      </c>
      <c r="U22" s="14">
        <f t="shared" si="0"/>
        <v>533</v>
      </c>
      <c r="V22" s="14">
        <f t="shared" si="1"/>
        <v>304</v>
      </c>
      <c r="W22" s="14">
        <f t="shared" si="2"/>
        <v>176</v>
      </c>
      <c r="X22" s="14">
        <f t="shared" si="3"/>
        <v>97</v>
      </c>
      <c r="Y22" s="14">
        <f t="shared" si="4"/>
        <v>50</v>
      </c>
      <c r="Z22" s="14">
        <f t="shared" si="5"/>
        <v>25</v>
      </c>
      <c r="AA22" s="14">
        <f t="shared" si="6"/>
        <v>14</v>
      </c>
      <c r="AB22" s="14">
        <f t="shared" si="7"/>
        <v>8</v>
      </c>
      <c r="AC22" s="14">
        <f t="shared" si="8"/>
        <v>6</v>
      </c>
      <c r="AD22" s="14">
        <f t="shared" si="9"/>
        <v>2</v>
      </c>
      <c r="AE22" s="14">
        <f t="shared" si="10"/>
        <v>1</v>
      </c>
      <c r="AF22" s="14">
        <f t="shared" si="11"/>
        <v>0</v>
      </c>
      <c r="AG22" s="14">
        <f t="shared" si="12"/>
        <v>0</v>
      </c>
      <c r="AH22" s="14">
        <f t="shared" si="13"/>
        <v>0</v>
      </c>
      <c r="AI22" s="9">
        <f t="shared" si="14"/>
        <v>33.02063789868668</v>
      </c>
    </row>
    <row r="23" spans="1:35">
      <c r="A23" s="1">
        <v>101599</v>
      </c>
      <c r="B23" s="14">
        <v>2</v>
      </c>
      <c r="C23" s="14">
        <v>4</v>
      </c>
      <c r="D23" s="2">
        <v>1.1020000000000001</v>
      </c>
      <c r="E23" s="3">
        <v>6.5</v>
      </c>
      <c r="F23" s="14">
        <v>270</v>
      </c>
      <c r="G23" s="14">
        <v>139</v>
      </c>
      <c r="H23" s="14">
        <v>81</v>
      </c>
      <c r="I23" s="14">
        <v>50</v>
      </c>
      <c r="J23" s="14">
        <v>25</v>
      </c>
      <c r="K23" s="14">
        <v>9</v>
      </c>
      <c r="L23" s="14">
        <v>3</v>
      </c>
      <c r="M23" s="14">
        <v>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39">
        <v>2</v>
      </c>
      <c r="U23" s="14">
        <f t="shared" si="0"/>
        <v>578</v>
      </c>
      <c r="V23" s="14">
        <f t="shared" si="1"/>
        <v>308</v>
      </c>
      <c r="W23" s="14">
        <f t="shared" si="2"/>
        <v>169</v>
      </c>
      <c r="X23" s="14">
        <f t="shared" si="3"/>
        <v>88</v>
      </c>
      <c r="Y23" s="14">
        <f t="shared" si="4"/>
        <v>38</v>
      </c>
      <c r="Z23" s="14">
        <f t="shared" si="5"/>
        <v>13</v>
      </c>
      <c r="AA23" s="14">
        <f t="shared" si="6"/>
        <v>4</v>
      </c>
      <c r="AB23" s="14">
        <f t="shared" si="7"/>
        <v>1</v>
      </c>
      <c r="AC23" s="14">
        <f t="shared" si="8"/>
        <v>0</v>
      </c>
      <c r="AD23" s="14">
        <f t="shared" si="9"/>
        <v>0</v>
      </c>
      <c r="AE23" s="14">
        <f t="shared" si="10"/>
        <v>0</v>
      </c>
      <c r="AF23" s="14">
        <f t="shared" si="11"/>
        <v>0</v>
      </c>
      <c r="AG23" s="14">
        <f t="shared" si="12"/>
        <v>0</v>
      </c>
      <c r="AH23" s="14">
        <f t="shared" si="13"/>
        <v>0</v>
      </c>
      <c r="AI23" s="9">
        <f t="shared" si="14"/>
        <v>29.238754325259514</v>
      </c>
    </row>
    <row r="24" spans="1:35">
      <c r="A24" s="1">
        <v>101599</v>
      </c>
      <c r="B24" s="14">
        <v>2</v>
      </c>
      <c r="C24" s="14">
        <v>5</v>
      </c>
      <c r="D24" s="2">
        <v>1.167</v>
      </c>
      <c r="E24" s="3">
        <v>5.2</v>
      </c>
      <c r="F24" s="14">
        <v>257</v>
      </c>
      <c r="G24" s="14">
        <v>133</v>
      </c>
      <c r="H24" s="14">
        <v>81</v>
      </c>
      <c r="I24" s="14">
        <v>54</v>
      </c>
      <c r="J24" s="14">
        <v>19</v>
      </c>
      <c r="K24" s="14">
        <v>5</v>
      </c>
      <c r="L24" s="14">
        <v>10</v>
      </c>
      <c r="M24" s="14">
        <v>2</v>
      </c>
      <c r="N24" s="14">
        <v>2</v>
      </c>
      <c r="O24" s="14">
        <v>0</v>
      </c>
      <c r="P24" s="14">
        <v>1</v>
      </c>
      <c r="Q24" s="14">
        <v>1</v>
      </c>
      <c r="R24" s="14">
        <v>0</v>
      </c>
      <c r="S24" s="14">
        <v>0</v>
      </c>
      <c r="T24" s="39">
        <v>2</v>
      </c>
      <c r="U24" s="14">
        <f t="shared" si="0"/>
        <v>565</v>
      </c>
      <c r="V24" s="14">
        <f t="shared" si="1"/>
        <v>308</v>
      </c>
      <c r="W24" s="14">
        <f t="shared" si="2"/>
        <v>175</v>
      </c>
      <c r="X24" s="14">
        <f t="shared" si="3"/>
        <v>94</v>
      </c>
      <c r="Y24" s="14">
        <f t="shared" si="4"/>
        <v>40</v>
      </c>
      <c r="Z24" s="14">
        <f t="shared" si="5"/>
        <v>21</v>
      </c>
      <c r="AA24" s="14">
        <f t="shared" si="6"/>
        <v>16</v>
      </c>
      <c r="AB24" s="14">
        <f t="shared" si="7"/>
        <v>6</v>
      </c>
      <c r="AC24" s="14">
        <f t="shared" si="8"/>
        <v>4</v>
      </c>
      <c r="AD24" s="14">
        <f t="shared" si="9"/>
        <v>2</v>
      </c>
      <c r="AE24" s="14">
        <f t="shared" si="10"/>
        <v>2</v>
      </c>
      <c r="AF24" s="14">
        <f t="shared" si="11"/>
        <v>1</v>
      </c>
      <c r="AG24" s="14">
        <f t="shared" si="12"/>
        <v>0</v>
      </c>
      <c r="AH24" s="14">
        <f t="shared" si="13"/>
        <v>0</v>
      </c>
      <c r="AI24" s="9">
        <f t="shared" si="14"/>
        <v>30.973451327433626</v>
      </c>
    </row>
    <row r="25" spans="1:35">
      <c r="A25" s="1">
        <v>101599</v>
      </c>
      <c r="B25" s="14">
        <v>2</v>
      </c>
      <c r="C25" s="14">
        <v>6</v>
      </c>
      <c r="D25" s="2">
        <v>1.2190000000000001</v>
      </c>
      <c r="E25" s="3">
        <v>5.2</v>
      </c>
      <c r="F25" s="14">
        <v>199</v>
      </c>
      <c r="G25" s="14">
        <v>110</v>
      </c>
      <c r="H25" s="14">
        <v>63</v>
      </c>
      <c r="I25" s="14">
        <v>42</v>
      </c>
      <c r="J25" s="14">
        <v>13</v>
      </c>
      <c r="K25" s="14">
        <v>12</v>
      </c>
      <c r="L25" s="14">
        <v>5</v>
      </c>
      <c r="M25" s="14">
        <v>3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39">
        <v>2</v>
      </c>
      <c r="U25" s="14">
        <f t="shared" si="0"/>
        <v>447</v>
      </c>
      <c r="V25" s="14">
        <f t="shared" si="1"/>
        <v>248</v>
      </c>
      <c r="W25" s="14">
        <f t="shared" si="2"/>
        <v>138</v>
      </c>
      <c r="X25" s="14">
        <f t="shared" si="3"/>
        <v>75</v>
      </c>
      <c r="Y25" s="14">
        <f t="shared" si="4"/>
        <v>33</v>
      </c>
      <c r="Z25" s="14">
        <f t="shared" si="5"/>
        <v>20</v>
      </c>
      <c r="AA25" s="14">
        <f t="shared" si="6"/>
        <v>8</v>
      </c>
      <c r="AB25" s="14">
        <f t="shared" si="7"/>
        <v>3</v>
      </c>
      <c r="AC25" s="14">
        <f t="shared" si="8"/>
        <v>0</v>
      </c>
      <c r="AD25" s="14">
        <f t="shared" si="9"/>
        <v>0</v>
      </c>
      <c r="AE25" s="14">
        <f t="shared" si="10"/>
        <v>0</v>
      </c>
      <c r="AF25" s="14">
        <f t="shared" si="11"/>
        <v>0</v>
      </c>
      <c r="AG25" s="14">
        <f t="shared" si="12"/>
        <v>0</v>
      </c>
      <c r="AH25" s="14">
        <f t="shared" si="13"/>
        <v>0</v>
      </c>
      <c r="AI25" s="9">
        <f t="shared" si="14"/>
        <v>30.872483221476511</v>
      </c>
    </row>
    <row r="26" spans="1:35">
      <c r="A26" s="1">
        <v>101599</v>
      </c>
      <c r="B26" s="14">
        <v>2</v>
      </c>
      <c r="C26" s="14">
        <v>7</v>
      </c>
      <c r="D26" s="2">
        <v>1.2709999999999999</v>
      </c>
      <c r="E26" s="3">
        <v>5.2</v>
      </c>
      <c r="F26" s="14">
        <v>170</v>
      </c>
      <c r="G26" s="14">
        <v>104</v>
      </c>
      <c r="H26" s="14">
        <v>49</v>
      </c>
      <c r="I26" s="14">
        <v>29</v>
      </c>
      <c r="J26" s="14">
        <v>15</v>
      </c>
      <c r="K26" s="14">
        <v>7</v>
      </c>
      <c r="L26" s="14">
        <v>11</v>
      </c>
      <c r="M26" s="14">
        <v>4</v>
      </c>
      <c r="N26" s="14">
        <v>1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39">
        <v>2</v>
      </c>
      <c r="U26" s="14">
        <f t="shared" si="0"/>
        <v>390</v>
      </c>
      <c r="V26" s="14">
        <f t="shared" si="1"/>
        <v>220</v>
      </c>
      <c r="W26" s="14">
        <f t="shared" si="2"/>
        <v>116</v>
      </c>
      <c r="X26" s="14">
        <f t="shared" si="3"/>
        <v>67</v>
      </c>
      <c r="Y26" s="14">
        <f t="shared" si="4"/>
        <v>38</v>
      </c>
      <c r="Z26" s="14">
        <f t="shared" si="5"/>
        <v>23</v>
      </c>
      <c r="AA26" s="14">
        <f t="shared" si="6"/>
        <v>16</v>
      </c>
      <c r="AB26" s="14">
        <f t="shared" si="7"/>
        <v>5</v>
      </c>
      <c r="AC26" s="14">
        <f t="shared" si="8"/>
        <v>1</v>
      </c>
      <c r="AD26" s="14">
        <f t="shared" si="9"/>
        <v>0</v>
      </c>
      <c r="AE26" s="14">
        <f t="shared" si="10"/>
        <v>0</v>
      </c>
      <c r="AF26" s="14">
        <f t="shared" si="11"/>
        <v>0</v>
      </c>
      <c r="AG26" s="14">
        <f t="shared" si="12"/>
        <v>0</v>
      </c>
      <c r="AH26" s="14">
        <f t="shared" si="13"/>
        <v>0</v>
      </c>
      <c r="AI26" s="9">
        <f t="shared" si="14"/>
        <v>29.743589743589745</v>
      </c>
    </row>
    <row r="27" spans="1:35">
      <c r="A27" s="1">
        <v>101599</v>
      </c>
      <c r="B27" s="14">
        <v>2</v>
      </c>
      <c r="C27" s="14">
        <v>8</v>
      </c>
      <c r="D27" s="2">
        <v>1.323</v>
      </c>
      <c r="E27" s="3">
        <v>6.3</v>
      </c>
      <c r="F27" s="14">
        <v>200</v>
      </c>
      <c r="G27" s="14">
        <v>89</v>
      </c>
      <c r="H27" s="14">
        <v>44</v>
      </c>
      <c r="I27" s="14">
        <v>22</v>
      </c>
      <c r="J27" s="14">
        <v>8</v>
      </c>
      <c r="K27" s="14">
        <v>4</v>
      </c>
      <c r="L27" s="14">
        <v>6</v>
      </c>
      <c r="M27" s="14">
        <v>0</v>
      </c>
      <c r="N27" s="14">
        <v>1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39">
        <v>2</v>
      </c>
      <c r="U27" s="14">
        <f t="shared" si="0"/>
        <v>374</v>
      </c>
      <c r="V27" s="14">
        <f t="shared" si="1"/>
        <v>174</v>
      </c>
      <c r="W27" s="14">
        <f t="shared" si="2"/>
        <v>85</v>
      </c>
      <c r="X27" s="14">
        <f t="shared" si="3"/>
        <v>41</v>
      </c>
      <c r="Y27" s="14">
        <f t="shared" si="4"/>
        <v>19</v>
      </c>
      <c r="Z27" s="14">
        <f t="shared" si="5"/>
        <v>11</v>
      </c>
      <c r="AA27" s="14">
        <f t="shared" si="6"/>
        <v>7</v>
      </c>
      <c r="AB27" s="14">
        <f t="shared" si="7"/>
        <v>1</v>
      </c>
      <c r="AC27" s="14">
        <f t="shared" si="8"/>
        <v>1</v>
      </c>
      <c r="AD27" s="14">
        <f t="shared" si="9"/>
        <v>0</v>
      </c>
      <c r="AE27" s="14">
        <f t="shared" si="10"/>
        <v>0</v>
      </c>
      <c r="AF27" s="14">
        <f t="shared" si="11"/>
        <v>0</v>
      </c>
      <c r="AG27" s="14">
        <f t="shared" si="12"/>
        <v>0</v>
      </c>
      <c r="AH27" s="14">
        <f t="shared" si="13"/>
        <v>0</v>
      </c>
      <c r="AI27" s="9">
        <f t="shared" si="14"/>
        <v>22.727272727272727</v>
      </c>
    </row>
    <row r="28" spans="1:35">
      <c r="A28" s="1">
        <v>101599</v>
      </c>
      <c r="B28" s="14">
        <v>2</v>
      </c>
      <c r="C28" s="14">
        <v>9</v>
      </c>
      <c r="D28" s="2">
        <v>1.3859999999999999</v>
      </c>
      <c r="E28" s="3">
        <v>6.5</v>
      </c>
      <c r="F28" s="14">
        <v>155</v>
      </c>
      <c r="G28" s="14">
        <v>73</v>
      </c>
      <c r="H28" s="14">
        <v>34</v>
      </c>
      <c r="I28" s="14">
        <v>18</v>
      </c>
      <c r="J28" s="14">
        <v>8</v>
      </c>
      <c r="K28" s="14">
        <v>4</v>
      </c>
      <c r="L28" s="14">
        <v>0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39">
        <v>2</v>
      </c>
      <c r="U28" s="14">
        <f t="shared" si="0"/>
        <v>293</v>
      </c>
      <c r="V28" s="14">
        <f t="shared" si="1"/>
        <v>138</v>
      </c>
      <c r="W28" s="14">
        <f t="shared" si="2"/>
        <v>65</v>
      </c>
      <c r="X28" s="14">
        <f t="shared" si="3"/>
        <v>31</v>
      </c>
      <c r="Y28" s="14">
        <f t="shared" si="4"/>
        <v>13</v>
      </c>
      <c r="Z28" s="14">
        <f t="shared" si="5"/>
        <v>5</v>
      </c>
      <c r="AA28" s="14">
        <f t="shared" si="6"/>
        <v>1</v>
      </c>
      <c r="AB28" s="14">
        <f t="shared" si="7"/>
        <v>1</v>
      </c>
      <c r="AC28" s="14">
        <f t="shared" si="8"/>
        <v>0</v>
      </c>
      <c r="AD28" s="14">
        <f t="shared" si="9"/>
        <v>0</v>
      </c>
      <c r="AE28" s="14">
        <f t="shared" si="10"/>
        <v>0</v>
      </c>
      <c r="AF28" s="14">
        <f t="shared" si="11"/>
        <v>0</v>
      </c>
      <c r="AG28" s="14">
        <f t="shared" si="12"/>
        <v>0</v>
      </c>
      <c r="AH28" s="14">
        <f t="shared" si="13"/>
        <v>0</v>
      </c>
      <c r="AI28" s="9">
        <f t="shared" si="14"/>
        <v>22.184300341296929</v>
      </c>
    </row>
    <row r="29" spans="1:35">
      <c r="A29" s="1">
        <v>101599</v>
      </c>
      <c r="B29" s="14">
        <v>2</v>
      </c>
      <c r="C29" s="14">
        <v>10</v>
      </c>
      <c r="D29" s="2">
        <v>1.4510000000000001</v>
      </c>
      <c r="E29" s="3">
        <v>5.2</v>
      </c>
      <c r="F29" s="14">
        <v>169</v>
      </c>
      <c r="G29" s="14">
        <v>62</v>
      </c>
      <c r="H29" s="14">
        <v>47</v>
      </c>
      <c r="I29" s="14">
        <v>16</v>
      </c>
      <c r="J29" s="14">
        <v>8</v>
      </c>
      <c r="K29" s="14">
        <v>5</v>
      </c>
      <c r="L29" s="14">
        <v>1</v>
      </c>
      <c r="M29" s="14">
        <v>2</v>
      </c>
      <c r="N29" s="14">
        <v>2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39">
        <v>2</v>
      </c>
      <c r="U29" s="14">
        <f t="shared" si="0"/>
        <v>312</v>
      </c>
      <c r="V29" s="14">
        <f t="shared" si="1"/>
        <v>143</v>
      </c>
      <c r="W29" s="14">
        <f t="shared" si="2"/>
        <v>81</v>
      </c>
      <c r="X29" s="14">
        <f t="shared" si="3"/>
        <v>34</v>
      </c>
      <c r="Y29" s="14">
        <f t="shared" si="4"/>
        <v>18</v>
      </c>
      <c r="Z29" s="14">
        <f t="shared" si="5"/>
        <v>10</v>
      </c>
      <c r="AA29" s="14">
        <f t="shared" si="6"/>
        <v>5</v>
      </c>
      <c r="AB29" s="14">
        <f t="shared" si="7"/>
        <v>4</v>
      </c>
      <c r="AC29" s="14">
        <f t="shared" si="8"/>
        <v>2</v>
      </c>
      <c r="AD29" s="14">
        <f t="shared" si="9"/>
        <v>0</v>
      </c>
      <c r="AE29" s="14">
        <f t="shared" si="10"/>
        <v>0</v>
      </c>
      <c r="AF29" s="14">
        <f t="shared" si="11"/>
        <v>0</v>
      </c>
      <c r="AG29" s="14">
        <f t="shared" si="12"/>
        <v>0</v>
      </c>
      <c r="AH29" s="14">
        <f t="shared" si="13"/>
        <v>0</v>
      </c>
      <c r="AI29" s="9">
        <f t="shared" si="14"/>
        <v>25.961538461538463</v>
      </c>
    </row>
    <row r="30" spans="1:35">
      <c r="A30" s="1">
        <v>101599</v>
      </c>
      <c r="B30" s="14">
        <v>2</v>
      </c>
      <c r="C30" s="14">
        <v>11</v>
      </c>
      <c r="D30" s="2">
        <v>1.5029999999999999</v>
      </c>
      <c r="E30" s="3">
        <v>5.2</v>
      </c>
      <c r="F30" s="14">
        <v>199</v>
      </c>
      <c r="G30" s="14">
        <v>78</v>
      </c>
      <c r="H30" s="14">
        <v>41</v>
      </c>
      <c r="I30" s="14">
        <v>20</v>
      </c>
      <c r="J30" s="14">
        <v>12</v>
      </c>
      <c r="K30" s="14">
        <v>4</v>
      </c>
      <c r="L30" s="14">
        <v>0</v>
      </c>
      <c r="M30" s="14">
        <v>2</v>
      </c>
      <c r="N30" s="14">
        <v>0</v>
      </c>
      <c r="O30" s="14">
        <v>1</v>
      </c>
      <c r="P30" s="14">
        <v>0</v>
      </c>
      <c r="Q30" s="14">
        <v>0</v>
      </c>
      <c r="R30" s="14">
        <v>0</v>
      </c>
      <c r="S30" s="14">
        <v>0</v>
      </c>
      <c r="T30" s="39">
        <v>2</v>
      </c>
      <c r="U30" s="14">
        <f t="shared" si="0"/>
        <v>357</v>
      </c>
      <c r="V30" s="14">
        <f t="shared" si="1"/>
        <v>158</v>
      </c>
      <c r="W30" s="14">
        <f t="shared" si="2"/>
        <v>80</v>
      </c>
      <c r="X30" s="14">
        <f t="shared" si="3"/>
        <v>39</v>
      </c>
      <c r="Y30" s="14">
        <f t="shared" si="4"/>
        <v>19</v>
      </c>
      <c r="Z30" s="14">
        <f t="shared" si="5"/>
        <v>7</v>
      </c>
      <c r="AA30" s="14">
        <f t="shared" si="6"/>
        <v>3</v>
      </c>
      <c r="AB30" s="14">
        <f t="shared" si="7"/>
        <v>3</v>
      </c>
      <c r="AC30" s="14">
        <f t="shared" si="8"/>
        <v>1</v>
      </c>
      <c r="AD30" s="14">
        <f t="shared" si="9"/>
        <v>1</v>
      </c>
      <c r="AE30" s="14">
        <f t="shared" si="10"/>
        <v>0</v>
      </c>
      <c r="AF30" s="14">
        <f t="shared" si="11"/>
        <v>0</v>
      </c>
      <c r="AG30" s="14">
        <f t="shared" si="12"/>
        <v>0</v>
      </c>
      <c r="AH30" s="14">
        <f t="shared" si="13"/>
        <v>0</v>
      </c>
      <c r="AI30" s="9">
        <f t="shared" si="14"/>
        <v>22.408963585434176</v>
      </c>
    </row>
    <row r="31" spans="1:35">
      <c r="A31" s="1">
        <v>101599</v>
      </c>
      <c r="B31" s="14">
        <v>2</v>
      </c>
      <c r="C31" s="14">
        <v>12</v>
      </c>
      <c r="D31" s="2">
        <v>1.5549999999999999</v>
      </c>
      <c r="E31" s="3">
        <v>5.2</v>
      </c>
      <c r="F31" s="14">
        <v>199</v>
      </c>
      <c r="G31" s="14">
        <v>75</v>
      </c>
      <c r="H31" s="14">
        <v>53</v>
      </c>
      <c r="I31" s="14">
        <v>31</v>
      </c>
      <c r="J31" s="14">
        <v>16</v>
      </c>
      <c r="K31" s="14">
        <v>11</v>
      </c>
      <c r="L31" s="14">
        <v>2</v>
      </c>
      <c r="M31" s="14">
        <v>1</v>
      </c>
      <c r="N31" s="14">
        <v>1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39">
        <v>2</v>
      </c>
      <c r="U31" s="14">
        <f t="shared" si="0"/>
        <v>389</v>
      </c>
      <c r="V31" s="14">
        <f t="shared" si="1"/>
        <v>190</v>
      </c>
      <c r="W31" s="14">
        <f t="shared" si="2"/>
        <v>115</v>
      </c>
      <c r="X31" s="14">
        <f t="shared" si="3"/>
        <v>62</v>
      </c>
      <c r="Y31" s="14">
        <f t="shared" si="4"/>
        <v>31</v>
      </c>
      <c r="Z31" s="14">
        <f t="shared" si="5"/>
        <v>15</v>
      </c>
      <c r="AA31" s="14">
        <f t="shared" si="6"/>
        <v>4</v>
      </c>
      <c r="AB31" s="14">
        <f t="shared" si="7"/>
        <v>2</v>
      </c>
      <c r="AC31" s="14">
        <f t="shared" si="8"/>
        <v>1</v>
      </c>
      <c r="AD31" s="14">
        <f t="shared" si="9"/>
        <v>0</v>
      </c>
      <c r="AE31" s="14">
        <f t="shared" si="10"/>
        <v>0</v>
      </c>
      <c r="AF31" s="14">
        <f t="shared" si="11"/>
        <v>0</v>
      </c>
      <c r="AG31" s="14">
        <f t="shared" si="12"/>
        <v>0</v>
      </c>
      <c r="AH31" s="14">
        <f t="shared" si="13"/>
        <v>0</v>
      </c>
      <c r="AI31" s="9">
        <f t="shared" si="14"/>
        <v>29.562982005141386</v>
      </c>
    </row>
    <row r="32" spans="1:35">
      <c r="A32" s="1">
        <v>101599</v>
      </c>
      <c r="B32" s="14">
        <v>2</v>
      </c>
      <c r="C32" s="14">
        <v>13</v>
      </c>
      <c r="D32" s="2">
        <v>1.607</v>
      </c>
      <c r="E32" s="3">
        <v>6.5</v>
      </c>
      <c r="F32" s="14">
        <v>153</v>
      </c>
      <c r="G32" s="14">
        <v>64</v>
      </c>
      <c r="H32" s="14">
        <v>28</v>
      </c>
      <c r="I32" s="14">
        <v>14</v>
      </c>
      <c r="J32" s="14">
        <v>7</v>
      </c>
      <c r="K32" s="14">
        <v>9</v>
      </c>
      <c r="L32" s="14">
        <v>2</v>
      </c>
      <c r="M32" s="14">
        <v>3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1</v>
      </c>
      <c r="T32" s="39">
        <v>2</v>
      </c>
      <c r="U32" s="14">
        <f t="shared" si="0"/>
        <v>281</v>
      </c>
      <c r="V32" s="14">
        <f t="shared" si="1"/>
        <v>128</v>
      </c>
      <c r="W32" s="14">
        <f t="shared" si="2"/>
        <v>64</v>
      </c>
      <c r="X32" s="14">
        <f t="shared" si="3"/>
        <v>36</v>
      </c>
      <c r="Y32" s="14">
        <f t="shared" si="4"/>
        <v>22</v>
      </c>
      <c r="Z32" s="14">
        <f t="shared" si="5"/>
        <v>15</v>
      </c>
      <c r="AA32" s="14">
        <f t="shared" si="6"/>
        <v>6</v>
      </c>
      <c r="AB32" s="14">
        <f t="shared" si="7"/>
        <v>4</v>
      </c>
      <c r="AC32" s="14">
        <f t="shared" si="8"/>
        <v>1</v>
      </c>
      <c r="AD32" s="14">
        <f t="shared" si="9"/>
        <v>1</v>
      </c>
      <c r="AE32" s="14">
        <f t="shared" si="10"/>
        <v>1</v>
      </c>
      <c r="AF32" s="14">
        <f t="shared" si="11"/>
        <v>1</v>
      </c>
      <c r="AG32" s="14">
        <f t="shared" si="12"/>
        <v>1</v>
      </c>
      <c r="AH32" s="14">
        <f t="shared" si="13"/>
        <v>1</v>
      </c>
      <c r="AI32" s="9">
        <f t="shared" si="14"/>
        <v>22.77580071174377</v>
      </c>
    </row>
    <row r="33" spans="1:35">
      <c r="A33" s="1">
        <v>101599</v>
      </c>
      <c r="B33" s="14">
        <v>2</v>
      </c>
      <c r="C33" s="14">
        <v>14</v>
      </c>
      <c r="D33" s="2">
        <v>1.6719999999999999</v>
      </c>
      <c r="E33" s="3">
        <v>6.5</v>
      </c>
      <c r="F33" s="14">
        <v>180</v>
      </c>
      <c r="G33" s="14">
        <v>75</v>
      </c>
      <c r="H33" s="14">
        <v>51</v>
      </c>
      <c r="I33" s="14">
        <v>20</v>
      </c>
      <c r="J33" s="14">
        <v>10</v>
      </c>
      <c r="K33" s="14">
        <v>3</v>
      </c>
      <c r="L33" s="14">
        <v>2</v>
      </c>
      <c r="M33" s="14">
        <v>3</v>
      </c>
      <c r="N33" s="14">
        <v>0</v>
      </c>
      <c r="O33" s="14">
        <v>1</v>
      </c>
      <c r="P33" s="14">
        <v>1</v>
      </c>
      <c r="Q33" s="14">
        <v>0</v>
      </c>
      <c r="R33" s="14">
        <v>0</v>
      </c>
      <c r="S33" s="14">
        <v>0</v>
      </c>
      <c r="T33" s="39">
        <v>2</v>
      </c>
      <c r="U33" s="14">
        <f t="shared" si="0"/>
        <v>346</v>
      </c>
      <c r="V33" s="14">
        <f t="shared" si="1"/>
        <v>166</v>
      </c>
      <c r="W33" s="14">
        <f t="shared" si="2"/>
        <v>91</v>
      </c>
      <c r="X33" s="14">
        <f t="shared" si="3"/>
        <v>40</v>
      </c>
      <c r="Y33" s="14">
        <f t="shared" si="4"/>
        <v>20</v>
      </c>
      <c r="Z33" s="14">
        <f t="shared" si="5"/>
        <v>10</v>
      </c>
      <c r="AA33" s="14">
        <f t="shared" si="6"/>
        <v>7</v>
      </c>
      <c r="AB33" s="14">
        <f t="shared" si="7"/>
        <v>5</v>
      </c>
      <c r="AC33" s="14">
        <f t="shared" si="8"/>
        <v>2</v>
      </c>
      <c r="AD33" s="14">
        <f t="shared" si="9"/>
        <v>2</v>
      </c>
      <c r="AE33" s="14">
        <f t="shared" si="10"/>
        <v>1</v>
      </c>
      <c r="AF33" s="14">
        <f t="shared" si="11"/>
        <v>0</v>
      </c>
      <c r="AG33" s="14">
        <f t="shared" si="12"/>
        <v>0</v>
      </c>
      <c r="AH33" s="14">
        <f t="shared" si="13"/>
        <v>0</v>
      </c>
      <c r="AI33" s="9">
        <f t="shared" si="14"/>
        <v>26.300578034682083</v>
      </c>
    </row>
    <row r="34" spans="1:35">
      <c r="A34" s="1">
        <v>101599</v>
      </c>
      <c r="B34" s="14">
        <v>2</v>
      </c>
      <c r="C34" s="14">
        <v>15</v>
      </c>
      <c r="D34" s="2">
        <v>1.7370000000000001</v>
      </c>
      <c r="E34" s="3">
        <v>5.2</v>
      </c>
      <c r="F34" s="14">
        <v>156</v>
      </c>
      <c r="G34" s="14">
        <v>59</v>
      </c>
      <c r="H34" s="14">
        <v>29</v>
      </c>
      <c r="I34" s="14">
        <v>10</v>
      </c>
      <c r="J34" s="14">
        <v>4</v>
      </c>
      <c r="K34" s="14">
        <v>4</v>
      </c>
      <c r="L34" s="14">
        <v>1</v>
      </c>
      <c r="M34" s="14">
        <v>1</v>
      </c>
      <c r="N34" s="14">
        <v>0</v>
      </c>
      <c r="O34" s="14">
        <v>0</v>
      </c>
      <c r="P34" s="14">
        <v>2</v>
      </c>
      <c r="Q34" s="14">
        <v>0</v>
      </c>
      <c r="R34" s="14">
        <v>0</v>
      </c>
      <c r="S34" s="14">
        <v>0</v>
      </c>
      <c r="T34" s="39">
        <v>2</v>
      </c>
      <c r="U34" s="14">
        <f t="shared" si="0"/>
        <v>266</v>
      </c>
      <c r="V34" s="14">
        <f t="shared" si="1"/>
        <v>110</v>
      </c>
      <c r="W34" s="14">
        <f t="shared" si="2"/>
        <v>51</v>
      </c>
      <c r="X34" s="14">
        <f t="shared" si="3"/>
        <v>22</v>
      </c>
      <c r="Y34" s="14">
        <f t="shared" si="4"/>
        <v>12</v>
      </c>
      <c r="Z34" s="14">
        <f t="shared" si="5"/>
        <v>8</v>
      </c>
      <c r="AA34" s="14">
        <f t="shared" si="6"/>
        <v>4</v>
      </c>
      <c r="AB34" s="14">
        <f t="shared" si="7"/>
        <v>3</v>
      </c>
      <c r="AC34" s="14">
        <f t="shared" si="8"/>
        <v>2</v>
      </c>
      <c r="AD34" s="14">
        <f t="shared" si="9"/>
        <v>2</v>
      </c>
      <c r="AE34" s="14">
        <f t="shared" si="10"/>
        <v>2</v>
      </c>
      <c r="AF34" s="14">
        <f t="shared" si="11"/>
        <v>0</v>
      </c>
      <c r="AG34" s="14">
        <f t="shared" si="12"/>
        <v>0</v>
      </c>
      <c r="AH34" s="14">
        <f t="shared" si="13"/>
        <v>0</v>
      </c>
      <c r="AI34" s="9">
        <f t="shared" si="14"/>
        <v>19.172932330827066</v>
      </c>
    </row>
    <row r="35" spans="1:35">
      <c r="A35" s="1">
        <v>101599</v>
      </c>
      <c r="B35" s="14">
        <v>2</v>
      </c>
      <c r="C35" s="14">
        <v>16</v>
      </c>
      <c r="D35" s="2">
        <v>1.7889999999999999</v>
      </c>
      <c r="E35" s="3">
        <v>5.2</v>
      </c>
      <c r="F35" s="14">
        <v>127</v>
      </c>
      <c r="G35" s="14">
        <v>64</v>
      </c>
      <c r="H35" s="14">
        <v>25</v>
      </c>
      <c r="I35" s="14">
        <v>17</v>
      </c>
      <c r="J35" s="14">
        <v>8</v>
      </c>
      <c r="K35" s="14">
        <v>1</v>
      </c>
      <c r="L35" s="14">
        <v>1</v>
      </c>
      <c r="M35" s="14">
        <v>0</v>
      </c>
      <c r="N35" s="14">
        <v>0</v>
      </c>
      <c r="O35" s="14">
        <v>1</v>
      </c>
      <c r="P35" s="14">
        <v>0</v>
      </c>
      <c r="Q35" s="14">
        <v>0</v>
      </c>
      <c r="R35" s="14">
        <v>0</v>
      </c>
      <c r="S35" s="14">
        <v>0</v>
      </c>
      <c r="T35" s="39">
        <v>2</v>
      </c>
      <c r="U35" s="14">
        <f t="shared" si="0"/>
        <v>244</v>
      </c>
      <c r="V35" s="14">
        <f t="shared" si="1"/>
        <v>117</v>
      </c>
      <c r="W35" s="14">
        <f t="shared" si="2"/>
        <v>53</v>
      </c>
      <c r="X35" s="14">
        <f t="shared" si="3"/>
        <v>28</v>
      </c>
      <c r="Y35" s="14">
        <f t="shared" si="4"/>
        <v>11</v>
      </c>
      <c r="Z35" s="14">
        <f t="shared" si="5"/>
        <v>3</v>
      </c>
      <c r="AA35" s="14">
        <f t="shared" si="6"/>
        <v>2</v>
      </c>
      <c r="AB35" s="14">
        <f t="shared" si="7"/>
        <v>1</v>
      </c>
      <c r="AC35" s="14">
        <f t="shared" si="8"/>
        <v>1</v>
      </c>
      <c r="AD35" s="14">
        <f t="shared" si="9"/>
        <v>1</v>
      </c>
      <c r="AE35" s="14">
        <f t="shared" si="10"/>
        <v>0</v>
      </c>
      <c r="AF35" s="14">
        <f t="shared" si="11"/>
        <v>0</v>
      </c>
      <c r="AG35" s="14">
        <f t="shared" si="12"/>
        <v>0</v>
      </c>
      <c r="AH35" s="14">
        <f t="shared" si="13"/>
        <v>0</v>
      </c>
      <c r="AI35" s="9">
        <f t="shared" si="14"/>
        <v>21.721311475409834</v>
      </c>
    </row>
    <row r="36" spans="1:35">
      <c r="A36" s="1">
        <v>101599</v>
      </c>
      <c r="B36" s="14">
        <v>2</v>
      </c>
      <c r="C36" s="14">
        <v>17</v>
      </c>
      <c r="D36" s="2">
        <v>1.841</v>
      </c>
      <c r="E36" s="3">
        <v>5.2</v>
      </c>
      <c r="F36" s="14">
        <v>192</v>
      </c>
      <c r="G36" s="14">
        <v>82</v>
      </c>
      <c r="H36" s="14">
        <v>44</v>
      </c>
      <c r="I36" s="14">
        <v>17</v>
      </c>
      <c r="J36" s="14">
        <v>8</v>
      </c>
      <c r="K36" s="14">
        <v>2</v>
      </c>
      <c r="L36" s="14">
        <v>2</v>
      </c>
      <c r="M36" s="14">
        <v>0</v>
      </c>
      <c r="N36" s="14">
        <v>0</v>
      </c>
      <c r="O36" s="14">
        <v>1</v>
      </c>
      <c r="P36" s="14">
        <v>0</v>
      </c>
      <c r="Q36" s="14">
        <v>0</v>
      </c>
      <c r="R36" s="14">
        <v>0</v>
      </c>
      <c r="S36" s="14">
        <v>0</v>
      </c>
      <c r="T36" s="39">
        <v>2</v>
      </c>
      <c r="U36" s="14">
        <f t="shared" si="0"/>
        <v>348</v>
      </c>
      <c r="V36" s="14">
        <f t="shared" si="1"/>
        <v>156</v>
      </c>
      <c r="W36" s="14">
        <f t="shared" si="2"/>
        <v>74</v>
      </c>
      <c r="X36" s="14">
        <f t="shared" si="3"/>
        <v>30</v>
      </c>
      <c r="Y36" s="14">
        <f t="shared" si="4"/>
        <v>13</v>
      </c>
      <c r="Z36" s="14">
        <f t="shared" si="5"/>
        <v>5</v>
      </c>
      <c r="AA36" s="14">
        <f t="shared" si="6"/>
        <v>3</v>
      </c>
      <c r="AB36" s="14">
        <f t="shared" si="7"/>
        <v>1</v>
      </c>
      <c r="AC36" s="14">
        <f t="shared" si="8"/>
        <v>1</v>
      </c>
      <c r="AD36" s="14">
        <f t="shared" si="9"/>
        <v>1</v>
      </c>
      <c r="AE36" s="14">
        <f t="shared" si="10"/>
        <v>0</v>
      </c>
      <c r="AF36" s="14">
        <f t="shared" si="11"/>
        <v>0</v>
      </c>
      <c r="AG36" s="14">
        <f t="shared" si="12"/>
        <v>0</v>
      </c>
      <c r="AH36" s="14">
        <f t="shared" si="13"/>
        <v>0</v>
      </c>
      <c r="AI36" s="9">
        <f t="shared" si="14"/>
        <v>21.264367816091951</v>
      </c>
    </row>
    <row r="37" spans="1:35">
      <c r="A37" s="1">
        <v>101599</v>
      </c>
      <c r="B37" s="14">
        <v>2</v>
      </c>
      <c r="C37" s="14">
        <v>18</v>
      </c>
      <c r="D37" s="2">
        <v>1.893</v>
      </c>
      <c r="E37" s="3">
        <v>5.2</v>
      </c>
      <c r="F37" s="14">
        <v>140</v>
      </c>
      <c r="G37" s="14">
        <v>51</v>
      </c>
      <c r="H37" s="14">
        <v>27</v>
      </c>
      <c r="I37" s="14">
        <v>14</v>
      </c>
      <c r="J37" s="14">
        <v>7</v>
      </c>
      <c r="K37" s="14">
        <v>3</v>
      </c>
      <c r="L37" s="14">
        <v>4</v>
      </c>
      <c r="M37" s="14">
        <v>2</v>
      </c>
      <c r="N37" s="14">
        <v>2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39">
        <v>2</v>
      </c>
      <c r="U37" s="14">
        <f t="shared" si="0"/>
        <v>250</v>
      </c>
      <c r="V37" s="14">
        <f t="shared" si="1"/>
        <v>110</v>
      </c>
      <c r="W37" s="14">
        <f t="shared" si="2"/>
        <v>59</v>
      </c>
      <c r="X37" s="14">
        <f t="shared" si="3"/>
        <v>32</v>
      </c>
      <c r="Y37" s="14">
        <f t="shared" si="4"/>
        <v>18</v>
      </c>
      <c r="Z37" s="14">
        <f t="shared" si="5"/>
        <v>11</v>
      </c>
      <c r="AA37" s="14">
        <f t="shared" si="6"/>
        <v>8</v>
      </c>
      <c r="AB37" s="14">
        <f t="shared" si="7"/>
        <v>4</v>
      </c>
      <c r="AC37" s="14">
        <f t="shared" si="8"/>
        <v>2</v>
      </c>
      <c r="AD37" s="14">
        <f t="shared" si="9"/>
        <v>0</v>
      </c>
      <c r="AE37" s="14">
        <f t="shared" si="10"/>
        <v>0</v>
      </c>
      <c r="AF37" s="14">
        <f t="shared" si="11"/>
        <v>0</v>
      </c>
      <c r="AG37" s="14">
        <f t="shared" si="12"/>
        <v>0</v>
      </c>
      <c r="AH37" s="14">
        <f t="shared" si="13"/>
        <v>0</v>
      </c>
      <c r="AI37" s="9">
        <f t="shared" si="14"/>
        <v>23.599999999999998</v>
      </c>
    </row>
    <row r="38" spans="1:35">
      <c r="A38" s="1">
        <v>101599</v>
      </c>
      <c r="B38" s="14">
        <v>2</v>
      </c>
      <c r="C38" s="14">
        <v>19</v>
      </c>
      <c r="D38" s="2">
        <v>1.9450000000000001</v>
      </c>
      <c r="E38" s="3">
        <v>6.5</v>
      </c>
      <c r="F38" s="14">
        <v>133</v>
      </c>
      <c r="G38" s="14">
        <v>43</v>
      </c>
      <c r="H38" s="14">
        <v>39</v>
      </c>
      <c r="I38" s="14">
        <v>10</v>
      </c>
      <c r="J38" s="14">
        <v>5</v>
      </c>
      <c r="K38" s="14">
        <v>6</v>
      </c>
      <c r="L38" s="14">
        <v>0</v>
      </c>
      <c r="M38" s="14">
        <v>1</v>
      </c>
      <c r="N38" s="14">
        <v>0</v>
      </c>
      <c r="O38" s="14">
        <v>0</v>
      </c>
      <c r="P38" s="14">
        <v>1</v>
      </c>
      <c r="Q38" s="14">
        <v>0</v>
      </c>
      <c r="R38" s="14">
        <v>0</v>
      </c>
      <c r="S38" s="14">
        <v>0</v>
      </c>
      <c r="T38" s="39">
        <v>2</v>
      </c>
      <c r="U38" s="14">
        <f t="shared" si="0"/>
        <v>238</v>
      </c>
      <c r="V38" s="14">
        <f t="shared" si="1"/>
        <v>105</v>
      </c>
      <c r="W38" s="14">
        <f t="shared" si="2"/>
        <v>62</v>
      </c>
      <c r="X38" s="14">
        <f t="shared" si="3"/>
        <v>23</v>
      </c>
      <c r="Y38" s="14">
        <f t="shared" si="4"/>
        <v>13</v>
      </c>
      <c r="Z38" s="14">
        <f t="shared" si="5"/>
        <v>8</v>
      </c>
      <c r="AA38" s="14">
        <f t="shared" si="6"/>
        <v>2</v>
      </c>
      <c r="AB38" s="14">
        <f t="shared" si="7"/>
        <v>2</v>
      </c>
      <c r="AC38" s="14">
        <f t="shared" si="8"/>
        <v>1</v>
      </c>
      <c r="AD38" s="14">
        <f t="shared" si="9"/>
        <v>1</v>
      </c>
      <c r="AE38" s="14">
        <f t="shared" si="10"/>
        <v>1</v>
      </c>
      <c r="AF38" s="14">
        <f t="shared" si="11"/>
        <v>0</v>
      </c>
      <c r="AG38" s="14">
        <f t="shared" si="12"/>
        <v>0</v>
      </c>
      <c r="AH38" s="14">
        <f t="shared" si="13"/>
        <v>0</v>
      </c>
      <c r="AI38" s="9">
        <f t="shared" si="14"/>
        <v>26.05042016806723</v>
      </c>
    </row>
    <row r="39" spans="1:35">
      <c r="A39" s="1">
        <v>101899</v>
      </c>
      <c r="B39" s="14">
        <v>3</v>
      </c>
      <c r="C39" s="14">
        <v>1</v>
      </c>
      <c r="D39" s="2">
        <v>2.0099999999999998</v>
      </c>
      <c r="E39" s="3">
        <v>6.4</v>
      </c>
      <c r="F39" s="14">
        <v>186</v>
      </c>
      <c r="G39" s="14">
        <v>69</v>
      </c>
      <c r="H39" s="14">
        <v>44</v>
      </c>
      <c r="I39" s="14">
        <v>14</v>
      </c>
      <c r="J39" s="14">
        <v>6</v>
      </c>
      <c r="K39" s="14">
        <v>5</v>
      </c>
      <c r="L39" s="14">
        <v>2</v>
      </c>
      <c r="M39" s="14">
        <v>2</v>
      </c>
      <c r="N39" s="14">
        <v>1</v>
      </c>
      <c r="O39" s="14">
        <v>0</v>
      </c>
      <c r="P39" s="14">
        <v>0</v>
      </c>
      <c r="Q39" s="14">
        <v>1</v>
      </c>
      <c r="R39" s="14">
        <v>0</v>
      </c>
      <c r="S39" s="14">
        <v>0</v>
      </c>
      <c r="T39" s="39">
        <v>2</v>
      </c>
      <c r="U39" s="14">
        <f t="shared" si="0"/>
        <v>330</v>
      </c>
      <c r="V39" s="14">
        <f t="shared" si="1"/>
        <v>144</v>
      </c>
      <c r="W39" s="14">
        <f t="shared" si="2"/>
        <v>75</v>
      </c>
      <c r="X39" s="14">
        <f t="shared" si="3"/>
        <v>31</v>
      </c>
      <c r="Y39" s="14">
        <f t="shared" si="4"/>
        <v>17</v>
      </c>
      <c r="Z39" s="14">
        <f t="shared" si="5"/>
        <v>11</v>
      </c>
      <c r="AA39" s="14">
        <f t="shared" si="6"/>
        <v>6</v>
      </c>
      <c r="AB39" s="14">
        <f t="shared" si="7"/>
        <v>4</v>
      </c>
      <c r="AC39" s="14">
        <f t="shared" si="8"/>
        <v>2</v>
      </c>
      <c r="AD39" s="14">
        <f t="shared" si="9"/>
        <v>1</v>
      </c>
      <c r="AE39" s="14">
        <f t="shared" si="10"/>
        <v>1</v>
      </c>
      <c r="AF39" s="14">
        <f t="shared" si="11"/>
        <v>1</v>
      </c>
      <c r="AG39" s="14">
        <f t="shared" si="12"/>
        <v>0</v>
      </c>
      <c r="AH39" s="14">
        <f t="shared" si="13"/>
        <v>0</v>
      </c>
      <c r="AI39" s="9">
        <f t="shared" si="14"/>
        <v>22.727272727272727</v>
      </c>
    </row>
    <row r="40" spans="1:35">
      <c r="A40" s="1">
        <v>101899</v>
      </c>
      <c r="B40" s="14">
        <v>3</v>
      </c>
      <c r="C40" s="14">
        <v>2</v>
      </c>
      <c r="D40" s="2">
        <v>2.0739999999999998</v>
      </c>
      <c r="E40" s="3">
        <v>5.4</v>
      </c>
      <c r="F40" s="14">
        <v>284</v>
      </c>
      <c r="G40" s="14">
        <v>136</v>
      </c>
      <c r="H40" s="14">
        <v>90</v>
      </c>
      <c r="I40" s="14">
        <v>46</v>
      </c>
      <c r="J40" s="14">
        <v>22</v>
      </c>
      <c r="K40" s="14">
        <v>11</v>
      </c>
      <c r="L40" s="14">
        <v>11</v>
      </c>
      <c r="M40" s="14">
        <v>4</v>
      </c>
      <c r="N40" s="14">
        <v>1</v>
      </c>
      <c r="O40" s="14">
        <v>0</v>
      </c>
      <c r="P40" s="14">
        <v>2</v>
      </c>
      <c r="Q40" s="14">
        <v>0</v>
      </c>
      <c r="R40" s="14">
        <v>0</v>
      </c>
      <c r="S40" s="14">
        <v>0</v>
      </c>
      <c r="T40" s="39">
        <v>2</v>
      </c>
      <c r="U40" s="14">
        <f t="shared" si="0"/>
        <v>607</v>
      </c>
      <c r="V40" s="14">
        <f t="shared" si="1"/>
        <v>323</v>
      </c>
      <c r="W40" s="14">
        <f t="shared" si="2"/>
        <v>187</v>
      </c>
      <c r="X40" s="14">
        <f t="shared" si="3"/>
        <v>97</v>
      </c>
      <c r="Y40" s="14">
        <f t="shared" si="4"/>
        <v>51</v>
      </c>
      <c r="Z40" s="14">
        <f t="shared" si="5"/>
        <v>29</v>
      </c>
      <c r="AA40" s="14">
        <f t="shared" si="6"/>
        <v>18</v>
      </c>
      <c r="AB40" s="14">
        <f t="shared" si="7"/>
        <v>7</v>
      </c>
      <c r="AC40" s="14">
        <f t="shared" si="8"/>
        <v>3</v>
      </c>
      <c r="AD40" s="14">
        <f t="shared" si="9"/>
        <v>2</v>
      </c>
      <c r="AE40" s="14">
        <f t="shared" si="10"/>
        <v>2</v>
      </c>
      <c r="AF40" s="14">
        <f t="shared" si="11"/>
        <v>0</v>
      </c>
      <c r="AG40" s="14">
        <f t="shared" si="12"/>
        <v>0</v>
      </c>
      <c r="AH40" s="14">
        <f t="shared" si="13"/>
        <v>0</v>
      </c>
      <c r="AI40" s="9">
        <f t="shared" si="14"/>
        <v>30.807248764415156</v>
      </c>
    </row>
    <row r="41" spans="1:35">
      <c r="A41" s="1">
        <v>101899</v>
      </c>
      <c r="B41" s="14">
        <v>3</v>
      </c>
      <c r="C41" s="14">
        <v>3</v>
      </c>
      <c r="D41" s="2">
        <v>2.1280000000000001</v>
      </c>
      <c r="E41" s="3">
        <v>5.4</v>
      </c>
      <c r="F41" s="14">
        <v>618</v>
      </c>
      <c r="G41" s="14">
        <v>354</v>
      </c>
      <c r="H41" s="14">
        <v>208</v>
      </c>
      <c r="I41" s="14">
        <v>124</v>
      </c>
      <c r="J41" s="14">
        <v>77</v>
      </c>
      <c r="K41" s="14">
        <v>38</v>
      </c>
      <c r="L41" s="14">
        <v>19</v>
      </c>
      <c r="M41" s="14">
        <v>11</v>
      </c>
      <c r="N41" s="14">
        <v>4</v>
      </c>
      <c r="O41" s="14">
        <v>2</v>
      </c>
      <c r="P41" s="14">
        <v>1</v>
      </c>
      <c r="Q41" s="14">
        <v>1</v>
      </c>
      <c r="R41" s="14">
        <v>0</v>
      </c>
      <c r="S41" s="14">
        <v>0</v>
      </c>
      <c r="T41" s="39">
        <v>2</v>
      </c>
      <c r="U41" s="14">
        <f t="shared" si="0"/>
        <v>1457</v>
      </c>
      <c r="V41" s="14">
        <f t="shared" si="1"/>
        <v>839</v>
      </c>
      <c r="W41" s="14">
        <f t="shared" si="2"/>
        <v>485</v>
      </c>
      <c r="X41" s="14">
        <f t="shared" si="3"/>
        <v>277</v>
      </c>
      <c r="Y41" s="14">
        <f t="shared" si="4"/>
        <v>153</v>
      </c>
      <c r="Z41" s="14">
        <f t="shared" si="5"/>
        <v>76</v>
      </c>
      <c r="AA41" s="14">
        <f t="shared" si="6"/>
        <v>38</v>
      </c>
      <c r="AB41" s="14">
        <f t="shared" si="7"/>
        <v>19</v>
      </c>
      <c r="AC41" s="14">
        <f t="shared" si="8"/>
        <v>8</v>
      </c>
      <c r="AD41" s="14">
        <f t="shared" si="9"/>
        <v>4</v>
      </c>
      <c r="AE41" s="14">
        <f t="shared" si="10"/>
        <v>2</v>
      </c>
      <c r="AF41" s="14">
        <f t="shared" si="11"/>
        <v>1</v>
      </c>
      <c r="AG41" s="14">
        <f t="shared" si="12"/>
        <v>0</v>
      </c>
      <c r="AH41" s="14">
        <f t="shared" si="13"/>
        <v>0</v>
      </c>
      <c r="AI41" s="9">
        <f t="shared" si="14"/>
        <v>33.287577213452302</v>
      </c>
    </row>
    <row r="42" spans="1:35">
      <c r="A42" s="1">
        <v>101899</v>
      </c>
      <c r="B42" s="14">
        <v>3</v>
      </c>
      <c r="C42" s="14">
        <v>4</v>
      </c>
      <c r="D42" s="2">
        <v>2.1819999999999999</v>
      </c>
      <c r="E42" s="3">
        <v>5.4</v>
      </c>
      <c r="F42" s="14">
        <v>313</v>
      </c>
      <c r="G42" s="14">
        <v>235</v>
      </c>
      <c r="H42" s="14">
        <v>154</v>
      </c>
      <c r="I42" s="14">
        <v>88</v>
      </c>
      <c r="J42" s="14">
        <v>45</v>
      </c>
      <c r="K42" s="14">
        <v>19</v>
      </c>
      <c r="L42" s="14">
        <v>13</v>
      </c>
      <c r="M42" s="14">
        <v>8</v>
      </c>
      <c r="N42" s="14">
        <v>4</v>
      </c>
      <c r="O42" s="14">
        <v>2</v>
      </c>
      <c r="P42" s="14">
        <v>0</v>
      </c>
      <c r="Q42" s="14">
        <v>0</v>
      </c>
      <c r="R42" s="14">
        <v>0</v>
      </c>
      <c r="S42" s="14">
        <v>0</v>
      </c>
      <c r="T42" s="39">
        <v>2</v>
      </c>
      <c r="U42" s="14">
        <f t="shared" si="0"/>
        <v>881</v>
      </c>
      <c r="V42" s="14">
        <f t="shared" si="1"/>
        <v>568</v>
      </c>
      <c r="W42" s="14">
        <f t="shared" si="2"/>
        <v>333</v>
      </c>
      <c r="X42" s="14">
        <f t="shared" si="3"/>
        <v>179</v>
      </c>
      <c r="Y42" s="14">
        <f t="shared" si="4"/>
        <v>91</v>
      </c>
      <c r="Z42" s="14">
        <f t="shared" si="5"/>
        <v>46</v>
      </c>
      <c r="AA42" s="14">
        <f t="shared" si="6"/>
        <v>27</v>
      </c>
      <c r="AB42" s="14">
        <f t="shared" si="7"/>
        <v>14</v>
      </c>
      <c r="AC42" s="14">
        <f t="shared" si="8"/>
        <v>6</v>
      </c>
      <c r="AD42" s="14">
        <f t="shared" si="9"/>
        <v>2</v>
      </c>
      <c r="AE42" s="14">
        <f t="shared" si="10"/>
        <v>0</v>
      </c>
      <c r="AF42" s="14">
        <f t="shared" si="11"/>
        <v>0</v>
      </c>
      <c r="AG42" s="14">
        <f t="shared" si="12"/>
        <v>0</v>
      </c>
      <c r="AH42" s="14">
        <f t="shared" si="13"/>
        <v>0</v>
      </c>
      <c r="AI42" s="9">
        <f t="shared" si="14"/>
        <v>37.797956867196369</v>
      </c>
    </row>
    <row r="43" spans="1:35">
      <c r="A43" s="1">
        <v>101899</v>
      </c>
      <c r="B43" s="14">
        <v>3</v>
      </c>
      <c r="C43" s="14">
        <v>5</v>
      </c>
      <c r="D43" s="2">
        <v>2.2360000000000002</v>
      </c>
      <c r="E43" s="3">
        <v>5.4</v>
      </c>
      <c r="F43" s="14">
        <v>193</v>
      </c>
      <c r="G43" s="14">
        <v>132</v>
      </c>
      <c r="H43" s="14">
        <v>84</v>
      </c>
      <c r="I43" s="14">
        <v>55</v>
      </c>
      <c r="J43" s="14">
        <v>23</v>
      </c>
      <c r="K43" s="14">
        <v>13</v>
      </c>
      <c r="L43" s="14">
        <v>1</v>
      </c>
      <c r="M43" s="14">
        <v>1</v>
      </c>
      <c r="N43" s="14">
        <v>0</v>
      </c>
      <c r="O43" s="14">
        <v>1</v>
      </c>
      <c r="P43" s="14">
        <v>0</v>
      </c>
      <c r="Q43" s="14">
        <v>0</v>
      </c>
      <c r="R43" s="14">
        <v>0</v>
      </c>
      <c r="S43" s="14">
        <v>0</v>
      </c>
      <c r="T43" s="39">
        <v>2</v>
      </c>
      <c r="U43" s="14">
        <f t="shared" si="0"/>
        <v>503</v>
      </c>
      <c r="V43" s="14">
        <f t="shared" si="1"/>
        <v>310</v>
      </c>
      <c r="W43" s="14">
        <f t="shared" si="2"/>
        <v>178</v>
      </c>
      <c r="X43" s="14">
        <f t="shared" si="3"/>
        <v>94</v>
      </c>
      <c r="Y43" s="14">
        <f t="shared" si="4"/>
        <v>39</v>
      </c>
      <c r="Z43" s="14">
        <f t="shared" si="5"/>
        <v>16</v>
      </c>
      <c r="AA43" s="14">
        <f t="shared" si="6"/>
        <v>3</v>
      </c>
      <c r="AB43" s="14">
        <f t="shared" si="7"/>
        <v>2</v>
      </c>
      <c r="AC43" s="14">
        <f t="shared" si="8"/>
        <v>1</v>
      </c>
      <c r="AD43" s="14">
        <f t="shared" si="9"/>
        <v>1</v>
      </c>
      <c r="AE43" s="14">
        <f t="shared" si="10"/>
        <v>0</v>
      </c>
      <c r="AF43" s="14">
        <f t="shared" si="11"/>
        <v>0</v>
      </c>
      <c r="AG43" s="14">
        <f t="shared" si="12"/>
        <v>0</v>
      </c>
      <c r="AH43" s="14">
        <f t="shared" si="13"/>
        <v>0</v>
      </c>
      <c r="AI43" s="9">
        <f t="shared" si="14"/>
        <v>35.387673956262425</v>
      </c>
    </row>
    <row r="44" spans="1:35">
      <c r="A44" s="1">
        <v>101899</v>
      </c>
      <c r="B44" s="14">
        <v>3</v>
      </c>
      <c r="C44" s="14">
        <v>6</v>
      </c>
      <c r="D44" s="2">
        <v>2.29</v>
      </c>
      <c r="E44" s="3">
        <v>5.4</v>
      </c>
      <c r="F44" s="14">
        <v>164</v>
      </c>
      <c r="G44" s="14">
        <v>102</v>
      </c>
      <c r="H44" s="14">
        <v>70</v>
      </c>
      <c r="I44" s="14">
        <v>36</v>
      </c>
      <c r="J44" s="14">
        <v>20</v>
      </c>
      <c r="K44" s="14">
        <v>3</v>
      </c>
      <c r="L44" s="14">
        <v>0</v>
      </c>
      <c r="M44" s="14">
        <v>1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39">
        <v>2</v>
      </c>
      <c r="U44" s="14">
        <f t="shared" si="0"/>
        <v>396</v>
      </c>
      <c r="V44" s="14">
        <f t="shared" si="1"/>
        <v>232</v>
      </c>
      <c r="W44" s="14">
        <f t="shared" si="2"/>
        <v>130</v>
      </c>
      <c r="X44" s="14">
        <f t="shared" si="3"/>
        <v>60</v>
      </c>
      <c r="Y44" s="14">
        <f t="shared" si="4"/>
        <v>24</v>
      </c>
      <c r="Z44" s="14">
        <f t="shared" si="5"/>
        <v>4</v>
      </c>
      <c r="AA44" s="14">
        <f t="shared" si="6"/>
        <v>1</v>
      </c>
      <c r="AB44" s="14">
        <f t="shared" si="7"/>
        <v>1</v>
      </c>
      <c r="AC44" s="14">
        <f t="shared" si="8"/>
        <v>0</v>
      </c>
      <c r="AD44" s="14">
        <f t="shared" si="9"/>
        <v>0</v>
      </c>
      <c r="AE44" s="14">
        <f t="shared" si="10"/>
        <v>0</v>
      </c>
      <c r="AF44" s="14">
        <f t="shared" si="11"/>
        <v>0</v>
      </c>
      <c r="AG44" s="14">
        <f t="shared" si="12"/>
        <v>0</v>
      </c>
      <c r="AH44" s="14">
        <f t="shared" si="13"/>
        <v>0</v>
      </c>
      <c r="AI44" s="9">
        <f t="shared" si="14"/>
        <v>32.828282828282831</v>
      </c>
    </row>
    <row r="45" spans="1:35">
      <c r="A45" s="1">
        <v>101899</v>
      </c>
      <c r="B45" s="14">
        <v>3</v>
      </c>
      <c r="C45" s="14">
        <v>7</v>
      </c>
      <c r="D45" s="2">
        <v>2.3439999999999999</v>
      </c>
      <c r="E45" s="3">
        <v>6.4</v>
      </c>
      <c r="F45" s="14">
        <v>168</v>
      </c>
      <c r="G45" s="14">
        <v>105</v>
      </c>
      <c r="H45" s="14">
        <v>56</v>
      </c>
      <c r="I45" s="14">
        <v>47</v>
      </c>
      <c r="J45" s="14">
        <v>24</v>
      </c>
      <c r="K45" s="14">
        <v>18</v>
      </c>
      <c r="L45" s="14">
        <v>6</v>
      </c>
      <c r="M45" s="14">
        <v>2</v>
      </c>
      <c r="N45" s="14">
        <v>1</v>
      </c>
      <c r="O45" s="14">
        <v>0</v>
      </c>
      <c r="P45" s="14">
        <v>0</v>
      </c>
      <c r="Q45" s="14">
        <v>1</v>
      </c>
      <c r="R45" s="14">
        <v>0</v>
      </c>
      <c r="S45" s="14">
        <v>0</v>
      </c>
      <c r="T45" s="39">
        <v>2</v>
      </c>
      <c r="U45" s="14">
        <f t="shared" si="0"/>
        <v>428</v>
      </c>
      <c r="V45" s="14">
        <f t="shared" si="1"/>
        <v>260</v>
      </c>
      <c r="W45" s="14">
        <f t="shared" si="2"/>
        <v>155</v>
      </c>
      <c r="X45" s="14">
        <f t="shared" si="3"/>
        <v>99</v>
      </c>
      <c r="Y45" s="14">
        <f t="shared" si="4"/>
        <v>52</v>
      </c>
      <c r="Z45" s="14">
        <f t="shared" si="5"/>
        <v>28</v>
      </c>
      <c r="AA45" s="14">
        <f t="shared" si="6"/>
        <v>10</v>
      </c>
      <c r="AB45" s="14">
        <f t="shared" si="7"/>
        <v>4</v>
      </c>
      <c r="AC45" s="14">
        <f t="shared" si="8"/>
        <v>2</v>
      </c>
      <c r="AD45" s="14">
        <f t="shared" si="9"/>
        <v>1</v>
      </c>
      <c r="AE45" s="14">
        <f t="shared" si="10"/>
        <v>1</v>
      </c>
      <c r="AF45" s="14">
        <f t="shared" si="11"/>
        <v>1</v>
      </c>
      <c r="AG45" s="14">
        <f t="shared" si="12"/>
        <v>0</v>
      </c>
      <c r="AH45" s="14">
        <f t="shared" si="13"/>
        <v>0</v>
      </c>
      <c r="AI45" s="9">
        <f t="shared" si="14"/>
        <v>36.214953271028037</v>
      </c>
    </row>
    <row r="46" spans="1:35">
      <c r="A46" s="1">
        <v>101899</v>
      </c>
      <c r="B46" s="14">
        <v>3</v>
      </c>
      <c r="C46" s="14">
        <v>8</v>
      </c>
      <c r="D46" s="2">
        <v>2.4079999999999999</v>
      </c>
      <c r="E46" s="3">
        <v>6.4</v>
      </c>
      <c r="F46" s="14">
        <v>157</v>
      </c>
      <c r="G46" s="14">
        <v>92</v>
      </c>
      <c r="H46" s="14">
        <v>67</v>
      </c>
      <c r="I46" s="14">
        <v>37</v>
      </c>
      <c r="J46" s="14">
        <v>14</v>
      </c>
      <c r="K46" s="14">
        <v>5</v>
      </c>
      <c r="L46" s="14">
        <v>2</v>
      </c>
      <c r="M46" s="14">
        <v>3</v>
      </c>
      <c r="N46" s="14">
        <v>1</v>
      </c>
      <c r="O46" s="14">
        <v>1</v>
      </c>
      <c r="P46" s="14">
        <v>0</v>
      </c>
      <c r="Q46" s="14">
        <v>0</v>
      </c>
      <c r="R46" s="14">
        <v>0</v>
      </c>
      <c r="S46" s="14">
        <v>1</v>
      </c>
      <c r="T46" s="39">
        <v>2</v>
      </c>
      <c r="U46" s="14">
        <f t="shared" si="0"/>
        <v>380</v>
      </c>
      <c r="V46" s="14">
        <f t="shared" si="1"/>
        <v>223</v>
      </c>
      <c r="W46" s="14">
        <f t="shared" si="2"/>
        <v>131</v>
      </c>
      <c r="X46" s="14">
        <f t="shared" si="3"/>
        <v>64</v>
      </c>
      <c r="Y46" s="14">
        <f t="shared" si="4"/>
        <v>27</v>
      </c>
      <c r="Z46" s="14">
        <f t="shared" si="5"/>
        <v>13</v>
      </c>
      <c r="AA46" s="14">
        <f t="shared" si="6"/>
        <v>8</v>
      </c>
      <c r="AB46" s="14">
        <f t="shared" si="7"/>
        <v>6</v>
      </c>
      <c r="AC46" s="14">
        <f t="shared" si="8"/>
        <v>3</v>
      </c>
      <c r="AD46" s="14">
        <f t="shared" si="9"/>
        <v>2</v>
      </c>
      <c r="AE46" s="14">
        <f t="shared" si="10"/>
        <v>1</v>
      </c>
      <c r="AF46" s="14">
        <f t="shared" si="11"/>
        <v>1</v>
      </c>
      <c r="AG46" s="14">
        <f t="shared" si="12"/>
        <v>1</v>
      </c>
      <c r="AH46" s="14">
        <f t="shared" si="13"/>
        <v>1</v>
      </c>
      <c r="AI46" s="9">
        <f t="shared" si="14"/>
        <v>34.473684210526315</v>
      </c>
    </row>
    <row r="47" spans="1:35">
      <c r="A47" s="1">
        <v>101899</v>
      </c>
      <c r="B47" s="14">
        <v>3</v>
      </c>
      <c r="C47" s="14">
        <v>9</v>
      </c>
      <c r="D47" s="2">
        <v>2.472</v>
      </c>
      <c r="E47" s="3">
        <v>5.4</v>
      </c>
      <c r="F47" s="14">
        <v>127</v>
      </c>
      <c r="G47" s="14">
        <v>71</v>
      </c>
      <c r="H47" s="14">
        <v>36</v>
      </c>
      <c r="I47" s="14">
        <v>22</v>
      </c>
      <c r="J47" s="14">
        <v>16</v>
      </c>
      <c r="K47" s="14">
        <v>8</v>
      </c>
      <c r="L47" s="14">
        <v>6</v>
      </c>
      <c r="M47" s="14">
        <v>3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39">
        <v>2</v>
      </c>
      <c r="U47" s="14">
        <f t="shared" si="0"/>
        <v>289</v>
      </c>
      <c r="V47" s="14">
        <f t="shared" si="1"/>
        <v>162</v>
      </c>
      <c r="W47" s="14">
        <f t="shared" si="2"/>
        <v>91</v>
      </c>
      <c r="X47" s="14">
        <f t="shared" si="3"/>
        <v>55</v>
      </c>
      <c r="Y47" s="14">
        <f t="shared" si="4"/>
        <v>33</v>
      </c>
      <c r="Z47" s="14">
        <f t="shared" si="5"/>
        <v>17</v>
      </c>
      <c r="AA47" s="14">
        <f t="shared" si="6"/>
        <v>9</v>
      </c>
      <c r="AB47" s="14">
        <f t="shared" si="7"/>
        <v>3</v>
      </c>
      <c r="AC47" s="14">
        <f t="shared" si="8"/>
        <v>0</v>
      </c>
      <c r="AD47" s="14">
        <f t="shared" si="9"/>
        <v>0</v>
      </c>
      <c r="AE47" s="14">
        <f t="shared" si="10"/>
        <v>0</v>
      </c>
      <c r="AF47" s="14">
        <f t="shared" si="11"/>
        <v>0</v>
      </c>
      <c r="AG47" s="14">
        <f t="shared" si="12"/>
        <v>0</v>
      </c>
      <c r="AH47" s="14">
        <f t="shared" si="13"/>
        <v>0</v>
      </c>
      <c r="AI47" s="9">
        <f t="shared" si="14"/>
        <v>31.487889273356402</v>
      </c>
    </row>
    <row r="48" spans="1:35">
      <c r="A48" s="1">
        <v>101899</v>
      </c>
      <c r="B48" s="14">
        <v>3</v>
      </c>
      <c r="C48" s="14">
        <v>10</v>
      </c>
      <c r="D48" s="2">
        <v>2.5259999999999998</v>
      </c>
      <c r="E48" s="3">
        <v>5.4</v>
      </c>
      <c r="F48" s="14">
        <v>69</v>
      </c>
      <c r="G48" s="14">
        <v>37</v>
      </c>
      <c r="H48" s="14">
        <v>16</v>
      </c>
      <c r="I48" s="14">
        <v>10</v>
      </c>
      <c r="J48" s="14">
        <v>7</v>
      </c>
      <c r="K48" s="14">
        <v>3</v>
      </c>
      <c r="L48" s="14">
        <v>0</v>
      </c>
      <c r="M48" s="14">
        <v>1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39">
        <v>2</v>
      </c>
      <c r="U48" s="14">
        <f t="shared" si="0"/>
        <v>143</v>
      </c>
      <c r="V48" s="14">
        <f t="shared" si="1"/>
        <v>74</v>
      </c>
      <c r="W48" s="14">
        <f t="shared" si="2"/>
        <v>37</v>
      </c>
      <c r="X48" s="14">
        <f t="shared" si="3"/>
        <v>21</v>
      </c>
      <c r="Y48" s="14">
        <f t="shared" si="4"/>
        <v>11</v>
      </c>
      <c r="Z48" s="14">
        <f t="shared" si="5"/>
        <v>4</v>
      </c>
      <c r="AA48" s="14">
        <f t="shared" si="6"/>
        <v>1</v>
      </c>
      <c r="AB48" s="14">
        <f t="shared" si="7"/>
        <v>1</v>
      </c>
      <c r="AC48" s="14">
        <f t="shared" si="8"/>
        <v>0</v>
      </c>
      <c r="AD48" s="14">
        <f t="shared" si="9"/>
        <v>0</v>
      </c>
      <c r="AE48" s="14">
        <f t="shared" si="10"/>
        <v>0</v>
      </c>
      <c r="AF48" s="14">
        <f t="shared" si="11"/>
        <v>0</v>
      </c>
      <c r="AG48" s="14">
        <f t="shared" si="12"/>
        <v>0</v>
      </c>
      <c r="AH48" s="14">
        <f t="shared" si="13"/>
        <v>0</v>
      </c>
      <c r="AI48" s="9">
        <f t="shared" si="14"/>
        <v>25.874125874125873</v>
      </c>
    </row>
    <row r="49" spans="1:35">
      <c r="A49" s="1">
        <v>101899</v>
      </c>
      <c r="B49" s="14">
        <v>3</v>
      </c>
      <c r="C49" s="14">
        <v>11</v>
      </c>
      <c r="D49" s="2">
        <v>2.58</v>
      </c>
      <c r="E49" s="3">
        <v>5.4</v>
      </c>
      <c r="F49" s="14">
        <v>84</v>
      </c>
      <c r="G49" s="14">
        <v>47</v>
      </c>
      <c r="H49" s="14">
        <v>26</v>
      </c>
      <c r="I49" s="14">
        <v>14</v>
      </c>
      <c r="J49" s="14">
        <v>6</v>
      </c>
      <c r="K49" s="14">
        <v>5</v>
      </c>
      <c r="L49" s="14">
        <v>1</v>
      </c>
      <c r="M49" s="14">
        <v>1</v>
      </c>
      <c r="N49" s="14">
        <v>1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39">
        <v>2</v>
      </c>
      <c r="U49" s="14">
        <f t="shared" si="0"/>
        <v>185</v>
      </c>
      <c r="V49" s="14">
        <f t="shared" si="1"/>
        <v>101</v>
      </c>
      <c r="W49" s="14">
        <f t="shared" si="2"/>
        <v>54</v>
      </c>
      <c r="X49" s="14">
        <f t="shared" si="3"/>
        <v>28</v>
      </c>
      <c r="Y49" s="14">
        <f t="shared" si="4"/>
        <v>14</v>
      </c>
      <c r="Z49" s="14">
        <f t="shared" si="5"/>
        <v>8</v>
      </c>
      <c r="AA49" s="14">
        <f t="shared" si="6"/>
        <v>3</v>
      </c>
      <c r="AB49" s="14">
        <f t="shared" si="7"/>
        <v>2</v>
      </c>
      <c r="AC49" s="14">
        <f t="shared" si="8"/>
        <v>1</v>
      </c>
      <c r="AD49" s="14">
        <f t="shared" si="9"/>
        <v>0</v>
      </c>
      <c r="AE49" s="14">
        <f t="shared" si="10"/>
        <v>0</v>
      </c>
      <c r="AF49" s="14">
        <f t="shared" si="11"/>
        <v>0</v>
      </c>
      <c r="AG49" s="14">
        <f t="shared" si="12"/>
        <v>0</v>
      </c>
      <c r="AH49" s="14">
        <f t="shared" si="13"/>
        <v>0</v>
      </c>
      <c r="AI49" s="9">
        <f t="shared" si="14"/>
        <v>29.189189189189189</v>
      </c>
    </row>
    <row r="50" spans="1:35">
      <c r="A50" s="1">
        <v>101899</v>
      </c>
      <c r="B50" s="14">
        <v>3</v>
      </c>
      <c r="C50" s="14">
        <v>12</v>
      </c>
      <c r="D50" s="2">
        <v>2.6339999999999999</v>
      </c>
      <c r="E50" s="3">
        <v>5.4</v>
      </c>
      <c r="F50" s="14">
        <v>122</v>
      </c>
      <c r="G50" s="14">
        <v>64</v>
      </c>
      <c r="H50" s="14">
        <v>33</v>
      </c>
      <c r="I50" s="14">
        <v>17</v>
      </c>
      <c r="J50" s="14">
        <v>8</v>
      </c>
      <c r="K50" s="14">
        <v>2</v>
      </c>
      <c r="L50" s="14">
        <v>0</v>
      </c>
      <c r="M50" s="14">
        <v>0</v>
      </c>
      <c r="N50" s="14">
        <v>1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39">
        <v>2</v>
      </c>
      <c r="U50" s="14">
        <f t="shared" si="0"/>
        <v>247</v>
      </c>
      <c r="V50" s="14">
        <f t="shared" si="1"/>
        <v>125</v>
      </c>
      <c r="W50" s="14">
        <f t="shared" si="2"/>
        <v>61</v>
      </c>
      <c r="X50" s="14">
        <f t="shared" si="3"/>
        <v>28</v>
      </c>
      <c r="Y50" s="14">
        <f t="shared" si="4"/>
        <v>11</v>
      </c>
      <c r="Z50" s="14">
        <f t="shared" si="5"/>
        <v>3</v>
      </c>
      <c r="AA50" s="14">
        <f t="shared" si="6"/>
        <v>1</v>
      </c>
      <c r="AB50" s="14">
        <f t="shared" si="7"/>
        <v>1</v>
      </c>
      <c r="AC50" s="14">
        <f t="shared" si="8"/>
        <v>1</v>
      </c>
      <c r="AD50" s="14">
        <f t="shared" si="9"/>
        <v>0</v>
      </c>
      <c r="AE50" s="14">
        <f t="shared" si="10"/>
        <v>0</v>
      </c>
      <c r="AF50" s="14">
        <f t="shared" si="11"/>
        <v>0</v>
      </c>
      <c r="AG50" s="14">
        <f t="shared" si="12"/>
        <v>0</v>
      </c>
      <c r="AH50" s="14">
        <f t="shared" si="13"/>
        <v>0</v>
      </c>
      <c r="AI50" s="9">
        <f t="shared" si="14"/>
        <v>24.696356275303643</v>
      </c>
    </row>
    <row r="51" spans="1:35">
      <c r="A51" s="1">
        <v>101899</v>
      </c>
      <c r="B51" s="14">
        <v>3</v>
      </c>
      <c r="C51" s="14">
        <v>13</v>
      </c>
      <c r="D51" s="2">
        <v>2.6880000000000002</v>
      </c>
      <c r="E51" s="3">
        <v>5.4</v>
      </c>
      <c r="F51" s="14">
        <v>38</v>
      </c>
      <c r="G51" s="14">
        <v>27</v>
      </c>
      <c r="H51" s="14">
        <v>19</v>
      </c>
      <c r="I51" s="14">
        <v>4</v>
      </c>
      <c r="J51" s="14">
        <v>4</v>
      </c>
      <c r="K51" s="14">
        <v>1</v>
      </c>
      <c r="L51" s="14">
        <v>1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39">
        <v>2</v>
      </c>
      <c r="U51" s="14">
        <f t="shared" si="0"/>
        <v>94</v>
      </c>
      <c r="V51" s="14">
        <f t="shared" si="1"/>
        <v>56</v>
      </c>
      <c r="W51" s="14">
        <f t="shared" si="2"/>
        <v>29</v>
      </c>
      <c r="X51" s="14">
        <f t="shared" si="3"/>
        <v>10</v>
      </c>
      <c r="Y51" s="14">
        <f t="shared" si="4"/>
        <v>6</v>
      </c>
      <c r="Z51" s="14">
        <f t="shared" si="5"/>
        <v>2</v>
      </c>
      <c r="AA51" s="14">
        <f t="shared" si="6"/>
        <v>1</v>
      </c>
      <c r="AB51" s="14">
        <f t="shared" si="7"/>
        <v>0</v>
      </c>
      <c r="AC51" s="14">
        <f t="shared" si="8"/>
        <v>0</v>
      </c>
      <c r="AD51" s="14">
        <f t="shared" si="9"/>
        <v>0</v>
      </c>
      <c r="AE51" s="14">
        <f t="shared" si="10"/>
        <v>0</v>
      </c>
      <c r="AF51" s="14">
        <f t="shared" si="11"/>
        <v>0</v>
      </c>
      <c r="AG51" s="14">
        <f t="shared" si="12"/>
        <v>0</v>
      </c>
      <c r="AH51" s="14">
        <f t="shared" si="13"/>
        <v>0</v>
      </c>
      <c r="AI51" s="9">
        <f t="shared" si="14"/>
        <v>30.851063829787233</v>
      </c>
    </row>
    <row r="52" spans="1:35">
      <c r="A52" s="1">
        <v>101899</v>
      </c>
      <c r="B52" s="14">
        <v>3</v>
      </c>
      <c r="C52" s="14">
        <v>14</v>
      </c>
      <c r="D52" s="2">
        <v>2.742</v>
      </c>
      <c r="E52" s="3">
        <v>5.4</v>
      </c>
      <c r="F52" s="14">
        <v>66</v>
      </c>
      <c r="G52" s="14">
        <v>37</v>
      </c>
      <c r="H52" s="14">
        <v>19</v>
      </c>
      <c r="I52" s="14">
        <v>11</v>
      </c>
      <c r="J52" s="14">
        <v>3</v>
      </c>
      <c r="K52" s="14">
        <v>1</v>
      </c>
      <c r="L52" s="14">
        <v>1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39">
        <v>2</v>
      </c>
      <c r="U52" s="14">
        <f t="shared" si="0"/>
        <v>139</v>
      </c>
      <c r="V52" s="14">
        <f t="shared" si="1"/>
        <v>73</v>
      </c>
      <c r="W52" s="14">
        <f t="shared" si="2"/>
        <v>36</v>
      </c>
      <c r="X52" s="14">
        <f t="shared" si="3"/>
        <v>17</v>
      </c>
      <c r="Y52" s="14">
        <f t="shared" si="4"/>
        <v>6</v>
      </c>
      <c r="Z52" s="14">
        <f t="shared" si="5"/>
        <v>3</v>
      </c>
      <c r="AA52" s="14">
        <f t="shared" si="6"/>
        <v>2</v>
      </c>
      <c r="AB52" s="14">
        <f t="shared" si="7"/>
        <v>1</v>
      </c>
      <c r="AC52" s="14">
        <f t="shared" si="8"/>
        <v>0</v>
      </c>
      <c r="AD52" s="14">
        <f t="shared" si="9"/>
        <v>0</v>
      </c>
      <c r="AE52" s="14">
        <f t="shared" si="10"/>
        <v>0</v>
      </c>
      <c r="AF52" s="14">
        <f t="shared" si="11"/>
        <v>0</v>
      </c>
      <c r="AG52" s="14">
        <f t="shared" si="12"/>
        <v>0</v>
      </c>
      <c r="AH52" s="14">
        <f t="shared" si="13"/>
        <v>0</v>
      </c>
      <c r="AI52" s="9">
        <f t="shared" si="14"/>
        <v>25.899280575539567</v>
      </c>
    </row>
    <row r="53" spans="1:35">
      <c r="A53" s="1">
        <v>101899</v>
      </c>
      <c r="B53" s="14">
        <v>3</v>
      </c>
      <c r="C53" s="14">
        <v>15</v>
      </c>
      <c r="D53" s="2">
        <v>2.7959999999999998</v>
      </c>
      <c r="E53" s="3">
        <v>5.4</v>
      </c>
      <c r="F53" s="14">
        <v>77</v>
      </c>
      <c r="G53" s="14">
        <v>50</v>
      </c>
      <c r="H53" s="14">
        <v>24</v>
      </c>
      <c r="I53" s="14">
        <v>11</v>
      </c>
      <c r="J53" s="14">
        <v>4</v>
      </c>
      <c r="K53" s="14">
        <v>0</v>
      </c>
      <c r="L53" s="14">
        <v>1</v>
      </c>
      <c r="M53" s="14">
        <v>1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39">
        <v>2</v>
      </c>
      <c r="U53" s="14">
        <f t="shared" si="0"/>
        <v>168</v>
      </c>
      <c r="V53" s="14">
        <f t="shared" si="1"/>
        <v>91</v>
      </c>
      <c r="W53" s="14">
        <f t="shared" si="2"/>
        <v>41</v>
      </c>
      <c r="X53" s="14">
        <f t="shared" si="3"/>
        <v>17</v>
      </c>
      <c r="Y53" s="14">
        <f t="shared" si="4"/>
        <v>6</v>
      </c>
      <c r="Z53" s="14">
        <f t="shared" si="5"/>
        <v>2</v>
      </c>
      <c r="AA53" s="14">
        <f t="shared" si="6"/>
        <v>2</v>
      </c>
      <c r="AB53" s="14">
        <f t="shared" si="7"/>
        <v>1</v>
      </c>
      <c r="AC53" s="14">
        <f t="shared" si="8"/>
        <v>0</v>
      </c>
      <c r="AD53" s="14">
        <f t="shared" si="9"/>
        <v>0</v>
      </c>
      <c r="AE53" s="14">
        <f t="shared" si="10"/>
        <v>0</v>
      </c>
      <c r="AF53" s="14">
        <f t="shared" si="11"/>
        <v>0</v>
      </c>
      <c r="AG53" s="14">
        <f t="shared" si="12"/>
        <v>0</v>
      </c>
      <c r="AH53" s="14">
        <f t="shared" si="13"/>
        <v>0</v>
      </c>
      <c r="AI53" s="9">
        <f t="shared" si="14"/>
        <v>24.404761904761905</v>
      </c>
    </row>
    <row r="54" spans="1:35">
      <c r="A54" s="1">
        <v>101899</v>
      </c>
      <c r="B54" s="14">
        <v>3</v>
      </c>
      <c r="C54" s="14">
        <v>16</v>
      </c>
      <c r="D54" s="2">
        <v>2.85</v>
      </c>
      <c r="E54" s="3">
        <v>5.4</v>
      </c>
      <c r="F54" s="14">
        <v>63</v>
      </c>
      <c r="G54" s="14">
        <v>35</v>
      </c>
      <c r="H54" s="14">
        <v>19</v>
      </c>
      <c r="I54" s="14">
        <v>8</v>
      </c>
      <c r="J54" s="14">
        <v>4</v>
      </c>
      <c r="K54" s="14">
        <v>2</v>
      </c>
      <c r="L54" s="14">
        <v>1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39">
        <v>2</v>
      </c>
      <c r="U54" s="14">
        <f t="shared" si="0"/>
        <v>132</v>
      </c>
      <c r="V54" s="14">
        <f t="shared" si="1"/>
        <v>69</v>
      </c>
      <c r="W54" s="14">
        <f t="shared" si="2"/>
        <v>34</v>
      </c>
      <c r="X54" s="14">
        <f t="shared" si="3"/>
        <v>15</v>
      </c>
      <c r="Y54" s="14">
        <f t="shared" si="4"/>
        <v>7</v>
      </c>
      <c r="Z54" s="14">
        <f t="shared" si="5"/>
        <v>3</v>
      </c>
      <c r="AA54" s="14">
        <f t="shared" si="6"/>
        <v>1</v>
      </c>
      <c r="AB54" s="14">
        <f t="shared" si="7"/>
        <v>0</v>
      </c>
      <c r="AC54" s="14">
        <f t="shared" si="8"/>
        <v>0</v>
      </c>
      <c r="AD54" s="14">
        <f t="shared" si="9"/>
        <v>0</v>
      </c>
      <c r="AE54" s="14">
        <f t="shared" si="10"/>
        <v>0</v>
      </c>
      <c r="AF54" s="14">
        <f t="shared" si="11"/>
        <v>0</v>
      </c>
      <c r="AG54" s="14">
        <f t="shared" si="12"/>
        <v>0</v>
      </c>
      <c r="AH54" s="14">
        <f t="shared" si="13"/>
        <v>0</v>
      </c>
      <c r="AI54" s="9">
        <f t="shared" si="14"/>
        <v>25.757575757575758</v>
      </c>
    </row>
    <row r="55" spans="1:35">
      <c r="A55" s="1">
        <v>101899</v>
      </c>
      <c r="B55" s="14">
        <v>3</v>
      </c>
      <c r="C55" s="14">
        <v>17</v>
      </c>
      <c r="D55" s="2">
        <v>2.9039999999999999</v>
      </c>
      <c r="E55" s="3">
        <v>5.4</v>
      </c>
      <c r="F55" s="14">
        <v>60</v>
      </c>
      <c r="G55" s="14">
        <v>47</v>
      </c>
      <c r="H55" s="14">
        <v>25</v>
      </c>
      <c r="I55" s="14">
        <v>6</v>
      </c>
      <c r="J55" s="14">
        <v>7</v>
      </c>
      <c r="K55" s="14">
        <v>1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39">
        <v>2</v>
      </c>
      <c r="U55" s="14">
        <f t="shared" si="0"/>
        <v>146</v>
      </c>
      <c r="V55" s="14">
        <f t="shared" si="1"/>
        <v>86</v>
      </c>
      <c r="W55" s="14">
        <f t="shared" si="2"/>
        <v>39</v>
      </c>
      <c r="X55" s="14">
        <f t="shared" si="3"/>
        <v>14</v>
      </c>
      <c r="Y55" s="14">
        <f t="shared" si="4"/>
        <v>8</v>
      </c>
      <c r="Z55" s="14">
        <f t="shared" si="5"/>
        <v>1</v>
      </c>
      <c r="AA55" s="14">
        <f t="shared" si="6"/>
        <v>0</v>
      </c>
      <c r="AB55" s="14">
        <f t="shared" si="7"/>
        <v>0</v>
      </c>
      <c r="AC55" s="14">
        <f t="shared" si="8"/>
        <v>0</v>
      </c>
      <c r="AD55" s="14">
        <f t="shared" si="9"/>
        <v>0</v>
      </c>
      <c r="AE55" s="14">
        <f t="shared" si="10"/>
        <v>0</v>
      </c>
      <c r="AF55" s="14">
        <f t="shared" si="11"/>
        <v>0</v>
      </c>
      <c r="AG55" s="14">
        <f t="shared" si="12"/>
        <v>0</v>
      </c>
      <c r="AH55" s="14">
        <f t="shared" si="13"/>
        <v>0</v>
      </c>
      <c r="AI55" s="9">
        <f t="shared" si="14"/>
        <v>26.712328767123289</v>
      </c>
    </row>
    <row r="56" spans="1:35">
      <c r="A56" s="1">
        <v>101899</v>
      </c>
      <c r="B56" s="14">
        <v>3</v>
      </c>
      <c r="C56" s="14">
        <v>18</v>
      </c>
      <c r="D56" s="2">
        <v>2.9580000000000002</v>
      </c>
      <c r="E56" s="3">
        <v>5</v>
      </c>
      <c r="F56" s="14">
        <v>59</v>
      </c>
      <c r="G56" s="14">
        <v>27</v>
      </c>
      <c r="H56" s="14">
        <v>18</v>
      </c>
      <c r="I56" s="14">
        <v>8</v>
      </c>
      <c r="J56" s="14">
        <v>3</v>
      </c>
      <c r="K56" s="14">
        <v>1</v>
      </c>
      <c r="L56" s="14">
        <v>0</v>
      </c>
      <c r="M56" s="14">
        <v>1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39">
        <v>2</v>
      </c>
      <c r="U56" s="14">
        <f t="shared" si="0"/>
        <v>117</v>
      </c>
      <c r="V56" s="14">
        <f t="shared" si="1"/>
        <v>58</v>
      </c>
      <c r="W56" s="14">
        <f t="shared" si="2"/>
        <v>31</v>
      </c>
      <c r="X56" s="14">
        <f t="shared" si="3"/>
        <v>13</v>
      </c>
      <c r="Y56" s="14">
        <f t="shared" si="4"/>
        <v>5</v>
      </c>
      <c r="Z56" s="14">
        <f t="shared" si="5"/>
        <v>2</v>
      </c>
      <c r="AA56" s="14">
        <f t="shared" si="6"/>
        <v>1</v>
      </c>
      <c r="AB56" s="14">
        <f t="shared" si="7"/>
        <v>1</v>
      </c>
      <c r="AC56" s="14">
        <f t="shared" si="8"/>
        <v>0</v>
      </c>
      <c r="AD56" s="14">
        <f t="shared" si="9"/>
        <v>0</v>
      </c>
      <c r="AE56" s="14">
        <f t="shared" si="10"/>
        <v>0</v>
      </c>
      <c r="AF56" s="14">
        <f t="shared" si="11"/>
        <v>0</v>
      </c>
      <c r="AG56" s="14">
        <f t="shared" si="12"/>
        <v>0</v>
      </c>
      <c r="AH56" s="14">
        <f t="shared" si="13"/>
        <v>0</v>
      </c>
      <c r="AI56" s="9">
        <f t="shared" si="14"/>
        <v>26.495726495726498</v>
      </c>
    </row>
    <row r="57" spans="1:35">
      <c r="A57" s="1">
        <v>101899</v>
      </c>
      <c r="B57" s="14">
        <v>3</v>
      </c>
      <c r="C57" s="14">
        <v>19</v>
      </c>
      <c r="D57" s="2">
        <v>3.008</v>
      </c>
      <c r="E57" s="3">
        <v>6.2</v>
      </c>
      <c r="F57" s="14">
        <v>117</v>
      </c>
      <c r="G57" s="14">
        <v>74</v>
      </c>
      <c r="H57" s="14">
        <v>32</v>
      </c>
      <c r="I57" s="14">
        <v>7</v>
      </c>
      <c r="J57" s="14">
        <v>8</v>
      </c>
      <c r="K57" s="14">
        <v>3</v>
      </c>
      <c r="L57" s="14">
        <v>0</v>
      </c>
      <c r="M57" s="14">
        <v>0</v>
      </c>
      <c r="N57" s="14">
        <v>1</v>
      </c>
      <c r="O57" s="14">
        <v>0</v>
      </c>
      <c r="P57" s="14">
        <v>0</v>
      </c>
      <c r="Q57" s="14">
        <v>1</v>
      </c>
      <c r="R57" s="14">
        <v>0</v>
      </c>
      <c r="S57" s="14">
        <v>0</v>
      </c>
      <c r="T57" s="39">
        <v>2</v>
      </c>
      <c r="U57" s="14">
        <f t="shared" si="0"/>
        <v>243</v>
      </c>
      <c r="V57" s="14">
        <f t="shared" si="1"/>
        <v>126</v>
      </c>
      <c r="W57" s="14">
        <f t="shared" si="2"/>
        <v>52</v>
      </c>
      <c r="X57" s="14">
        <f t="shared" si="3"/>
        <v>20</v>
      </c>
      <c r="Y57" s="14">
        <f t="shared" si="4"/>
        <v>13</v>
      </c>
      <c r="Z57" s="14">
        <f t="shared" si="5"/>
        <v>5</v>
      </c>
      <c r="AA57" s="14">
        <f t="shared" si="6"/>
        <v>2</v>
      </c>
      <c r="AB57" s="14">
        <f t="shared" si="7"/>
        <v>2</v>
      </c>
      <c r="AC57" s="14">
        <f t="shared" si="8"/>
        <v>2</v>
      </c>
      <c r="AD57" s="14">
        <f t="shared" si="9"/>
        <v>1</v>
      </c>
      <c r="AE57" s="14">
        <f t="shared" si="10"/>
        <v>1</v>
      </c>
      <c r="AF57" s="14">
        <f t="shared" si="11"/>
        <v>1</v>
      </c>
      <c r="AG57" s="14">
        <f t="shared" si="12"/>
        <v>0</v>
      </c>
      <c r="AH57" s="14">
        <f t="shared" si="13"/>
        <v>0</v>
      </c>
      <c r="AI57" s="9">
        <f t="shared" si="14"/>
        <v>21.399176954732511</v>
      </c>
    </row>
    <row r="58" spans="1:35">
      <c r="A58" s="1">
        <v>101899</v>
      </c>
      <c r="B58" s="14">
        <v>4</v>
      </c>
      <c r="C58" s="14">
        <v>1</v>
      </c>
      <c r="D58" s="2">
        <v>3.07</v>
      </c>
      <c r="E58" s="3">
        <v>6.4</v>
      </c>
      <c r="F58" s="14">
        <v>77</v>
      </c>
      <c r="G58" s="14">
        <v>50</v>
      </c>
      <c r="H58" s="14">
        <v>45</v>
      </c>
      <c r="I58" s="14">
        <v>27</v>
      </c>
      <c r="J58" s="14">
        <v>12</v>
      </c>
      <c r="K58" s="14">
        <v>10</v>
      </c>
      <c r="L58" s="14">
        <v>9</v>
      </c>
      <c r="M58" s="14">
        <v>6</v>
      </c>
      <c r="N58" s="14">
        <v>1</v>
      </c>
      <c r="O58" s="14">
        <v>3</v>
      </c>
      <c r="P58" s="14">
        <v>0</v>
      </c>
      <c r="Q58" s="14">
        <v>0</v>
      </c>
      <c r="R58" s="14">
        <v>0</v>
      </c>
      <c r="S58" s="14">
        <v>0</v>
      </c>
      <c r="T58" s="39">
        <v>2</v>
      </c>
      <c r="U58" s="14">
        <f t="shared" si="0"/>
        <v>240</v>
      </c>
      <c r="V58" s="14">
        <f t="shared" si="1"/>
        <v>163</v>
      </c>
      <c r="W58" s="14">
        <f t="shared" si="2"/>
        <v>113</v>
      </c>
      <c r="X58" s="14">
        <f t="shared" si="3"/>
        <v>68</v>
      </c>
      <c r="Y58" s="14">
        <f t="shared" si="4"/>
        <v>41</v>
      </c>
      <c r="Z58" s="14">
        <f t="shared" si="5"/>
        <v>29</v>
      </c>
      <c r="AA58" s="14">
        <f t="shared" si="6"/>
        <v>19</v>
      </c>
      <c r="AB58" s="14">
        <f t="shared" si="7"/>
        <v>10</v>
      </c>
      <c r="AC58" s="14">
        <f t="shared" si="8"/>
        <v>4</v>
      </c>
      <c r="AD58" s="14">
        <f t="shared" si="9"/>
        <v>3</v>
      </c>
      <c r="AE58" s="14">
        <f t="shared" si="10"/>
        <v>0</v>
      </c>
      <c r="AF58" s="14">
        <f t="shared" si="11"/>
        <v>0</v>
      </c>
      <c r="AG58" s="14">
        <f t="shared" si="12"/>
        <v>0</v>
      </c>
      <c r="AH58" s="14">
        <f t="shared" si="13"/>
        <v>0</v>
      </c>
      <c r="AI58" s="9">
        <f t="shared" si="14"/>
        <v>47.083333333333336</v>
      </c>
    </row>
    <row r="59" spans="1:35">
      <c r="A59" s="1">
        <v>101899</v>
      </c>
      <c r="B59" s="14">
        <v>4</v>
      </c>
      <c r="C59" s="14">
        <v>2</v>
      </c>
      <c r="D59" s="2">
        <v>3.1339999999999999</v>
      </c>
      <c r="E59" s="3">
        <v>5.4</v>
      </c>
      <c r="F59" s="14">
        <v>66</v>
      </c>
      <c r="G59" s="14">
        <v>40</v>
      </c>
      <c r="H59" s="14">
        <v>30</v>
      </c>
      <c r="I59" s="14">
        <v>12</v>
      </c>
      <c r="J59" s="14">
        <v>8</v>
      </c>
      <c r="K59" s="14">
        <v>5</v>
      </c>
      <c r="L59" s="14">
        <v>2</v>
      </c>
      <c r="M59" s="14">
        <v>1</v>
      </c>
      <c r="N59" s="14">
        <v>0</v>
      </c>
      <c r="O59" s="14">
        <v>1</v>
      </c>
      <c r="P59" s="14">
        <v>0</v>
      </c>
      <c r="Q59" s="14">
        <v>0</v>
      </c>
      <c r="R59" s="14">
        <v>1</v>
      </c>
      <c r="S59" s="14">
        <v>0</v>
      </c>
      <c r="T59" s="39">
        <v>2</v>
      </c>
      <c r="U59" s="14">
        <f t="shared" si="0"/>
        <v>166</v>
      </c>
      <c r="V59" s="14">
        <f t="shared" si="1"/>
        <v>100</v>
      </c>
      <c r="W59" s="14">
        <f t="shared" si="2"/>
        <v>60</v>
      </c>
      <c r="X59" s="14">
        <f t="shared" si="3"/>
        <v>30</v>
      </c>
      <c r="Y59" s="14">
        <f t="shared" si="4"/>
        <v>18</v>
      </c>
      <c r="Z59" s="14">
        <f t="shared" si="5"/>
        <v>10</v>
      </c>
      <c r="AA59" s="14">
        <f t="shared" si="6"/>
        <v>5</v>
      </c>
      <c r="AB59" s="14">
        <f t="shared" si="7"/>
        <v>3</v>
      </c>
      <c r="AC59" s="14">
        <f t="shared" si="8"/>
        <v>2</v>
      </c>
      <c r="AD59" s="14">
        <f t="shared" si="9"/>
        <v>2</v>
      </c>
      <c r="AE59" s="14">
        <f t="shared" si="10"/>
        <v>1</v>
      </c>
      <c r="AF59" s="14">
        <f t="shared" si="11"/>
        <v>1</v>
      </c>
      <c r="AG59" s="14">
        <f t="shared" si="12"/>
        <v>1</v>
      </c>
      <c r="AH59" s="14">
        <f t="shared" si="13"/>
        <v>0</v>
      </c>
      <c r="AI59" s="9">
        <f t="shared" si="14"/>
        <v>36.144578313253014</v>
      </c>
    </row>
    <row r="60" spans="1:35">
      <c r="A60" s="1">
        <v>101899</v>
      </c>
      <c r="B60" s="14">
        <v>4</v>
      </c>
      <c r="C60" s="14">
        <v>3</v>
      </c>
      <c r="D60" s="2">
        <v>3.1880000000000002</v>
      </c>
      <c r="E60" s="3">
        <v>5.4</v>
      </c>
      <c r="F60" s="14">
        <v>62</v>
      </c>
      <c r="G60" s="14">
        <v>30</v>
      </c>
      <c r="H60" s="14">
        <v>16</v>
      </c>
      <c r="I60" s="14">
        <v>10</v>
      </c>
      <c r="J60" s="14">
        <v>6</v>
      </c>
      <c r="K60" s="14">
        <v>4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1</v>
      </c>
      <c r="T60" s="39">
        <v>2</v>
      </c>
      <c r="U60" s="14">
        <f t="shared" si="0"/>
        <v>129</v>
      </c>
      <c r="V60" s="14">
        <f t="shared" si="1"/>
        <v>67</v>
      </c>
      <c r="W60" s="14">
        <f t="shared" si="2"/>
        <v>37</v>
      </c>
      <c r="X60" s="14">
        <f t="shared" si="3"/>
        <v>21</v>
      </c>
      <c r="Y60" s="14">
        <f t="shared" si="4"/>
        <v>11</v>
      </c>
      <c r="Z60" s="14">
        <f t="shared" si="5"/>
        <v>5</v>
      </c>
      <c r="AA60" s="14">
        <f t="shared" si="6"/>
        <v>1</v>
      </c>
      <c r="AB60" s="14">
        <f t="shared" si="7"/>
        <v>1</v>
      </c>
      <c r="AC60" s="14">
        <f t="shared" si="8"/>
        <v>1</v>
      </c>
      <c r="AD60" s="14">
        <f t="shared" si="9"/>
        <v>1</v>
      </c>
      <c r="AE60" s="14">
        <f t="shared" si="10"/>
        <v>1</v>
      </c>
      <c r="AF60" s="14">
        <f t="shared" si="11"/>
        <v>1</v>
      </c>
      <c r="AG60" s="14">
        <f t="shared" si="12"/>
        <v>1</v>
      </c>
      <c r="AH60" s="14">
        <f t="shared" si="13"/>
        <v>1</v>
      </c>
      <c r="AI60" s="9">
        <f t="shared" si="14"/>
        <v>28.68217054263566</v>
      </c>
    </row>
    <row r="61" spans="1:35">
      <c r="A61" s="1">
        <v>101899</v>
      </c>
      <c r="B61" s="14">
        <v>4</v>
      </c>
      <c r="C61" s="14">
        <v>4</v>
      </c>
      <c r="D61" s="2">
        <v>3.242</v>
      </c>
      <c r="E61" s="3">
        <v>5.4</v>
      </c>
      <c r="F61" s="14">
        <v>69</v>
      </c>
      <c r="G61" s="14">
        <v>54</v>
      </c>
      <c r="H61" s="14">
        <v>32</v>
      </c>
      <c r="I61" s="14">
        <v>23</v>
      </c>
      <c r="J61" s="14">
        <v>10</v>
      </c>
      <c r="K61" s="14">
        <v>8</v>
      </c>
      <c r="L61" s="14">
        <v>3</v>
      </c>
      <c r="M61" s="14">
        <v>1</v>
      </c>
      <c r="N61" s="14">
        <v>0</v>
      </c>
      <c r="O61" s="14">
        <v>1</v>
      </c>
      <c r="P61" s="14">
        <v>0</v>
      </c>
      <c r="Q61" s="14">
        <v>0</v>
      </c>
      <c r="R61" s="14">
        <v>0</v>
      </c>
      <c r="S61" s="14">
        <v>0</v>
      </c>
      <c r="T61" s="39">
        <v>2</v>
      </c>
      <c r="U61" s="14">
        <f t="shared" si="0"/>
        <v>201</v>
      </c>
      <c r="V61" s="14">
        <f t="shared" si="1"/>
        <v>132</v>
      </c>
      <c r="W61" s="14">
        <f t="shared" si="2"/>
        <v>78</v>
      </c>
      <c r="X61" s="14">
        <f t="shared" si="3"/>
        <v>46</v>
      </c>
      <c r="Y61" s="14">
        <f t="shared" si="4"/>
        <v>23</v>
      </c>
      <c r="Z61" s="14">
        <f t="shared" si="5"/>
        <v>13</v>
      </c>
      <c r="AA61" s="14">
        <f t="shared" si="6"/>
        <v>5</v>
      </c>
      <c r="AB61" s="14">
        <f t="shared" si="7"/>
        <v>2</v>
      </c>
      <c r="AC61" s="14">
        <f t="shared" si="8"/>
        <v>1</v>
      </c>
      <c r="AD61" s="14">
        <f t="shared" si="9"/>
        <v>1</v>
      </c>
      <c r="AE61" s="14">
        <f t="shared" si="10"/>
        <v>0</v>
      </c>
      <c r="AF61" s="14">
        <f t="shared" si="11"/>
        <v>0</v>
      </c>
      <c r="AG61" s="14">
        <f t="shared" si="12"/>
        <v>0</v>
      </c>
      <c r="AH61" s="14">
        <f t="shared" si="13"/>
        <v>0</v>
      </c>
      <c r="AI61" s="9">
        <f t="shared" si="14"/>
        <v>38.805970149253731</v>
      </c>
    </row>
    <row r="62" spans="1:35">
      <c r="A62" s="1">
        <v>101899</v>
      </c>
      <c r="B62" s="14">
        <v>4</v>
      </c>
      <c r="C62" s="14">
        <v>5</v>
      </c>
      <c r="D62" s="2">
        <v>3.2959999999999998</v>
      </c>
      <c r="E62" s="3">
        <v>6.4</v>
      </c>
      <c r="F62" s="14">
        <v>105</v>
      </c>
      <c r="G62" s="14">
        <v>76</v>
      </c>
      <c r="H62" s="14">
        <v>51</v>
      </c>
      <c r="I62" s="14">
        <v>38</v>
      </c>
      <c r="J62" s="14">
        <v>31</v>
      </c>
      <c r="K62" s="14">
        <v>19</v>
      </c>
      <c r="L62" s="14">
        <v>13</v>
      </c>
      <c r="M62" s="14">
        <v>16</v>
      </c>
      <c r="N62" s="14">
        <v>2</v>
      </c>
      <c r="O62" s="14">
        <v>0</v>
      </c>
      <c r="P62" s="14">
        <v>3</v>
      </c>
      <c r="Q62" s="14">
        <v>0</v>
      </c>
      <c r="R62" s="14">
        <v>0</v>
      </c>
      <c r="S62" s="14">
        <v>0</v>
      </c>
      <c r="T62" s="39">
        <v>2</v>
      </c>
      <c r="U62" s="14">
        <f t="shared" si="0"/>
        <v>354</v>
      </c>
      <c r="V62" s="14">
        <f t="shared" si="1"/>
        <v>249</v>
      </c>
      <c r="W62" s="14">
        <f t="shared" si="2"/>
        <v>173</v>
      </c>
      <c r="X62" s="14">
        <f t="shared" si="3"/>
        <v>122</v>
      </c>
      <c r="Y62" s="14">
        <f t="shared" si="4"/>
        <v>84</v>
      </c>
      <c r="Z62" s="14">
        <f t="shared" si="5"/>
        <v>53</v>
      </c>
      <c r="AA62" s="14">
        <f t="shared" si="6"/>
        <v>34</v>
      </c>
      <c r="AB62" s="14">
        <f t="shared" si="7"/>
        <v>21</v>
      </c>
      <c r="AC62" s="14">
        <f t="shared" si="8"/>
        <v>5</v>
      </c>
      <c r="AD62" s="14">
        <f t="shared" si="9"/>
        <v>3</v>
      </c>
      <c r="AE62" s="14">
        <f t="shared" si="10"/>
        <v>3</v>
      </c>
      <c r="AF62" s="14">
        <f t="shared" si="11"/>
        <v>0</v>
      </c>
      <c r="AG62" s="14">
        <f t="shared" si="12"/>
        <v>0</v>
      </c>
      <c r="AH62" s="14">
        <f t="shared" si="13"/>
        <v>0</v>
      </c>
      <c r="AI62" s="9">
        <f t="shared" si="14"/>
        <v>48.870056497175142</v>
      </c>
    </row>
    <row r="63" spans="1:35">
      <c r="A63" s="1">
        <v>101899</v>
      </c>
      <c r="B63" s="14">
        <v>4</v>
      </c>
      <c r="C63" s="14">
        <v>6</v>
      </c>
      <c r="D63" s="2">
        <v>3.36</v>
      </c>
      <c r="E63" s="3">
        <v>6.4</v>
      </c>
      <c r="F63" s="14">
        <v>57</v>
      </c>
      <c r="G63" s="14">
        <v>54</v>
      </c>
      <c r="H63" s="14">
        <v>36</v>
      </c>
      <c r="I63" s="14">
        <v>20</v>
      </c>
      <c r="J63" s="14">
        <v>12</v>
      </c>
      <c r="K63" s="14">
        <v>8</v>
      </c>
      <c r="L63" s="14">
        <v>3</v>
      </c>
      <c r="M63" s="14">
        <v>1</v>
      </c>
      <c r="N63" s="14">
        <v>1</v>
      </c>
      <c r="O63" s="14">
        <v>1</v>
      </c>
      <c r="P63" s="14">
        <v>0</v>
      </c>
      <c r="Q63" s="14">
        <v>0</v>
      </c>
      <c r="R63" s="14">
        <v>0</v>
      </c>
      <c r="S63" s="14">
        <v>1</v>
      </c>
      <c r="T63" s="39">
        <v>2</v>
      </c>
      <c r="U63" s="14">
        <f t="shared" si="0"/>
        <v>194</v>
      </c>
      <c r="V63" s="14">
        <f t="shared" si="1"/>
        <v>137</v>
      </c>
      <c r="W63" s="14">
        <f t="shared" si="2"/>
        <v>83</v>
      </c>
      <c r="X63" s="14">
        <f t="shared" si="3"/>
        <v>47</v>
      </c>
      <c r="Y63" s="14">
        <f t="shared" si="4"/>
        <v>27</v>
      </c>
      <c r="Z63" s="14">
        <f t="shared" si="5"/>
        <v>15</v>
      </c>
      <c r="AA63" s="14">
        <f t="shared" si="6"/>
        <v>7</v>
      </c>
      <c r="AB63" s="14">
        <f t="shared" si="7"/>
        <v>4</v>
      </c>
      <c r="AC63" s="14">
        <f t="shared" si="8"/>
        <v>3</v>
      </c>
      <c r="AD63" s="14">
        <f t="shared" si="9"/>
        <v>2</v>
      </c>
      <c r="AE63" s="14">
        <f t="shared" si="10"/>
        <v>1</v>
      </c>
      <c r="AF63" s="14">
        <f t="shared" si="11"/>
        <v>1</v>
      </c>
      <c r="AG63" s="14">
        <f t="shared" si="12"/>
        <v>1</v>
      </c>
      <c r="AH63" s="14">
        <f t="shared" si="13"/>
        <v>1</v>
      </c>
      <c r="AI63" s="9">
        <f t="shared" si="14"/>
        <v>42.783505154639172</v>
      </c>
    </row>
    <row r="64" spans="1:35">
      <c r="A64" s="1">
        <v>101899</v>
      </c>
      <c r="B64" s="14">
        <v>4</v>
      </c>
      <c r="C64" s="14">
        <v>7</v>
      </c>
      <c r="D64" s="2">
        <v>3.4239999999999999</v>
      </c>
      <c r="E64" s="3">
        <v>5.4</v>
      </c>
      <c r="F64" s="14">
        <v>41</v>
      </c>
      <c r="G64" s="14">
        <v>35</v>
      </c>
      <c r="H64" s="14">
        <v>26</v>
      </c>
      <c r="I64" s="14">
        <v>18</v>
      </c>
      <c r="J64" s="14">
        <v>13</v>
      </c>
      <c r="K64" s="14">
        <v>7</v>
      </c>
      <c r="L64" s="14">
        <v>4</v>
      </c>
      <c r="M64" s="14">
        <v>2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39">
        <v>2</v>
      </c>
      <c r="U64" s="14">
        <f t="shared" si="0"/>
        <v>146</v>
      </c>
      <c r="V64" s="14">
        <f t="shared" si="1"/>
        <v>105</v>
      </c>
      <c r="W64" s="14">
        <f t="shared" si="2"/>
        <v>70</v>
      </c>
      <c r="X64" s="14">
        <f t="shared" si="3"/>
        <v>44</v>
      </c>
      <c r="Y64" s="14">
        <f t="shared" si="4"/>
        <v>26</v>
      </c>
      <c r="Z64" s="14">
        <f t="shared" si="5"/>
        <v>13</v>
      </c>
      <c r="AA64" s="14">
        <f t="shared" si="6"/>
        <v>6</v>
      </c>
      <c r="AB64" s="14">
        <f t="shared" si="7"/>
        <v>2</v>
      </c>
      <c r="AC64" s="14">
        <f t="shared" si="8"/>
        <v>0</v>
      </c>
      <c r="AD64" s="14">
        <f t="shared" si="9"/>
        <v>0</v>
      </c>
      <c r="AE64" s="14">
        <f t="shared" si="10"/>
        <v>0</v>
      </c>
      <c r="AF64" s="14">
        <f t="shared" si="11"/>
        <v>0</v>
      </c>
      <c r="AG64" s="14">
        <f t="shared" si="12"/>
        <v>0</v>
      </c>
      <c r="AH64" s="14">
        <f t="shared" si="13"/>
        <v>0</v>
      </c>
      <c r="AI64" s="9">
        <f t="shared" si="14"/>
        <v>47.945205479452049</v>
      </c>
    </row>
    <row r="65" spans="1:35">
      <c r="A65" s="1">
        <v>101899</v>
      </c>
      <c r="B65" s="14">
        <v>4</v>
      </c>
      <c r="C65" s="14">
        <v>8</v>
      </c>
      <c r="D65" s="2">
        <v>3.4780000000000002</v>
      </c>
      <c r="E65" s="3">
        <v>5.4</v>
      </c>
      <c r="F65" s="14">
        <v>58</v>
      </c>
      <c r="G65" s="14">
        <v>37</v>
      </c>
      <c r="H65" s="14">
        <v>33</v>
      </c>
      <c r="I65" s="14">
        <v>21</v>
      </c>
      <c r="J65" s="14">
        <v>9</v>
      </c>
      <c r="K65" s="14">
        <v>1</v>
      </c>
      <c r="L65" s="14">
        <v>2</v>
      </c>
      <c r="M65" s="14">
        <v>0</v>
      </c>
      <c r="N65" s="14">
        <v>0</v>
      </c>
      <c r="O65" s="14">
        <v>1</v>
      </c>
      <c r="P65" s="14">
        <v>0</v>
      </c>
      <c r="Q65" s="14">
        <v>0</v>
      </c>
      <c r="R65" s="14">
        <v>0</v>
      </c>
      <c r="S65" s="14">
        <v>0</v>
      </c>
      <c r="T65" s="39">
        <v>2</v>
      </c>
      <c r="U65" s="14">
        <f t="shared" si="0"/>
        <v>162</v>
      </c>
      <c r="V65" s="14">
        <f t="shared" si="1"/>
        <v>104</v>
      </c>
      <c r="W65" s="14">
        <f t="shared" si="2"/>
        <v>67</v>
      </c>
      <c r="X65" s="14">
        <f t="shared" si="3"/>
        <v>34</v>
      </c>
      <c r="Y65" s="14">
        <f t="shared" si="4"/>
        <v>13</v>
      </c>
      <c r="Z65" s="14">
        <f t="shared" si="5"/>
        <v>4</v>
      </c>
      <c r="AA65" s="14">
        <f t="shared" si="6"/>
        <v>3</v>
      </c>
      <c r="AB65" s="14">
        <f t="shared" si="7"/>
        <v>1</v>
      </c>
      <c r="AC65" s="14">
        <f t="shared" si="8"/>
        <v>1</v>
      </c>
      <c r="AD65" s="14">
        <f t="shared" si="9"/>
        <v>1</v>
      </c>
      <c r="AE65" s="14">
        <f t="shared" si="10"/>
        <v>0</v>
      </c>
      <c r="AF65" s="14">
        <f t="shared" si="11"/>
        <v>0</v>
      </c>
      <c r="AG65" s="14">
        <f t="shared" si="12"/>
        <v>0</v>
      </c>
      <c r="AH65" s="14">
        <f t="shared" si="13"/>
        <v>0</v>
      </c>
      <c r="AI65" s="9">
        <f t="shared" si="14"/>
        <v>41.358024691358025</v>
      </c>
    </row>
    <row r="66" spans="1:35">
      <c r="A66" s="1">
        <v>101899</v>
      </c>
      <c r="B66" s="14">
        <v>4</v>
      </c>
      <c r="C66" s="14">
        <v>9</v>
      </c>
      <c r="D66" s="2">
        <v>3.532</v>
      </c>
      <c r="E66" s="3">
        <v>5.4</v>
      </c>
      <c r="F66" s="14">
        <v>32</v>
      </c>
      <c r="G66" s="14">
        <v>32</v>
      </c>
      <c r="H66" s="14">
        <v>16</v>
      </c>
      <c r="I66" s="14">
        <v>15</v>
      </c>
      <c r="J66" s="14">
        <v>8</v>
      </c>
      <c r="K66" s="14">
        <v>2</v>
      </c>
      <c r="L66" s="14">
        <v>1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39">
        <v>2</v>
      </c>
      <c r="U66" s="14">
        <f t="shared" si="0"/>
        <v>106</v>
      </c>
      <c r="V66" s="14">
        <f t="shared" si="1"/>
        <v>74</v>
      </c>
      <c r="W66" s="14">
        <f t="shared" si="2"/>
        <v>42</v>
      </c>
      <c r="X66" s="14">
        <f t="shared" si="3"/>
        <v>26</v>
      </c>
      <c r="Y66" s="14">
        <f t="shared" si="4"/>
        <v>11</v>
      </c>
      <c r="Z66" s="14">
        <f t="shared" si="5"/>
        <v>3</v>
      </c>
      <c r="AA66" s="14">
        <f t="shared" si="6"/>
        <v>1</v>
      </c>
      <c r="AB66" s="14">
        <f t="shared" si="7"/>
        <v>0</v>
      </c>
      <c r="AC66" s="14">
        <f t="shared" si="8"/>
        <v>0</v>
      </c>
      <c r="AD66" s="14">
        <f t="shared" si="9"/>
        <v>0</v>
      </c>
      <c r="AE66" s="14">
        <f t="shared" si="10"/>
        <v>0</v>
      </c>
      <c r="AF66" s="14">
        <f t="shared" si="11"/>
        <v>0</v>
      </c>
      <c r="AG66" s="14">
        <f t="shared" si="12"/>
        <v>0</v>
      </c>
      <c r="AH66" s="14">
        <f t="shared" si="13"/>
        <v>0</v>
      </c>
      <c r="AI66" s="9">
        <f t="shared" si="14"/>
        <v>39.622641509433961</v>
      </c>
    </row>
    <row r="67" spans="1:35">
      <c r="A67" s="1">
        <v>101899</v>
      </c>
      <c r="B67" s="14">
        <v>4</v>
      </c>
      <c r="C67" s="14">
        <v>10</v>
      </c>
      <c r="D67" s="2">
        <v>3.5859999999999999</v>
      </c>
      <c r="E67" s="3">
        <v>5.4</v>
      </c>
      <c r="F67" s="14">
        <v>40</v>
      </c>
      <c r="G67" s="14">
        <v>22</v>
      </c>
      <c r="H67" s="14">
        <v>17</v>
      </c>
      <c r="I67" s="14">
        <v>9</v>
      </c>
      <c r="J67" s="14">
        <v>8</v>
      </c>
      <c r="K67" s="14">
        <v>3</v>
      </c>
      <c r="L67" s="14">
        <v>0</v>
      </c>
      <c r="M67" s="14">
        <v>2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39">
        <v>2</v>
      </c>
      <c r="U67" s="14">
        <f t="shared" si="0"/>
        <v>101</v>
      </c>
      <c r="V67" s="14">
        <f t="shared" si="1"/>
        <v>61</v>
      </c>
      <c r="W67" s="14">
        <f t="shared" si="2"/>
        <v>39</v>
      </c>
      <c r="X67" s="14">
        <f t="shared" si="3"/>
        <v>22</v>
      </c>
      <c r="Y67" s="14">
        <f t="shared" si="4"/>
        <v>13</v>
      </c>
      <c r="Z67" s="14">
        <f t="shared" si="5"/>
        <v>5</v>
      </c>
      <c r="AA67" s="14">
        <f t="shared" si="6"/>
        <v>2</v>
      </c>
      <c r="AB67" s="14">
        <f t="shared" si="7"/>
        <v>2</v>
      </c>
      <c r="AC67" s="14">
        <f t="shared" si="8"/>
        <v>0</v>
      </c>
      <c r="AD67" s="14">
        <f t="shared" si="9"/>
        <v>0</v>
      </c>
      <c r="AE67" s="14">
        <f t="shared" si="10"/>
        <v>0</v>
      </c>
      <c r="AF67" s="14">
        <f t="shared" si="11"/>
        <v>0</v>
      </c>
      <c r="AG67" s="14">
        <f t="shared" si="12"/>
        <v>0</v>
      </c>
      <c r="AH67" s="14">
        <f t="shared" si="13"/>
        <v>0</v>
      </c>
      <c r="AI67" s="9">
        <f t="shared" si="14"/>
        <v>38.613861386138616</v>
      </c>
    </row>
    <row r="68" spans="1:35">
      <c r="A68" s="1">
        <v>101899</v>
      </c>
      <c r="B68" s="14">
        <v>4</v>
      </c>
      <c r="C68" s="14">
        <v>11</v>
      </c>
      <c r="D68" s="2">
        <v>3.64</v>
      </c>
      <c r="E68" s="3">
        <v>5.4</v>
      </c>
      <c r="F68" s="14">
        <v>53</v>
      </c>
      <c r="G68" s="14">
        <v>39</v>
      </c>
      <c r="H68" s="14">
        <v>20</v>
      </c>
      <c r="I68" s="14">
        <v>21</v>
      </c>
      <c r="J68" s="14">
        <v>10</v>
      </c>
      <c r="K68" s="14">
        <v>2</v>
      </c>
      <c r="L68" s="14">
        <v>1</v>
      </c>
      <c r="M68" s="14">
        <v>0</v>
      </c>
      <c r="N68" s="14">
        <v>1</v>
      </c>
      <c r="O68" s="14">
        <v>0</v>
      </c>
      <c r="P68" s="14">
        <v>1</v>
      </c>
      <c r="Q68" s="14">
        <v>0</v>
      </c>
      <c r="R68" s="14">
        <v>0</v>
      </c>
      <c r="S68" s="14">
        <v>0</v>
      </c>
      <c r="T68" s="39">
        <v>2</v>
      </c>
      <c r="U68" s="14">
        <f t="shared" si="0"/>
        <v>148</v>
      </c>
      <c r="V68" s="14">
        <f t="shared" si="1"/>
        <v>95</v>
      </c>
      <c r="W68" s="14">
        <f t="shared" si="2"/>
        <v>56</v>
      </c>
      <c r="X68" s="14">
        <f t="shared" si="3"/>
        <v>36</v>
      </c>
      <c r="Y68" s="14">
        <f t="shared" si="4"/>
        <v>15</v>
      </c>
      <c r="Z68" s="14">
        <f t="shared" si="5"/>
        <v>5</v>
      </c>
      <c r="AA68" s="14">
        <f t="shared" si="6"/>
        <v>3</v>
      </c>
      <c r="AB68" s="14">
        <f t="shared" si="7"/>
        <v>2</v>
      </c>
      <c r="AC68" s="14">
        <f t="shared" si="8"/>
        <v>2</v>
      </c>
      <c r="AD68" s="14">
        <f t="shared" si="9"/>
        <v>1</v>
      </c>
      <c r="AE68" s="14">
        <f t="shared" si="10"/>
        <v>1</v>
      </c>
      <c r="AF68" s="14">
        <f t="shared" si="11"/>
        <v>0</v>
      </c>
      <c r="AG68" s="14">
        <f t="shared" si="12"/>
        <v>0</v>
      </c>
      <c r="AH68" s="14">
        <f t="shared" si="13"/>
        <v>0</v>
      </c>
      <c r="AI68" s="9">
        <f t="shared" si="14"/>
        <v>37.837837837837839</v>
      </c>
    </row>
    <row r="69" spans="1:35">
      <c r="A69" s="1">
        <v>101899</v>
      </c>
      <c r="B69" s="14">
        <v>4</v>
      </c>
      <c r="C69" s="14">
        <v>12</v>
      </c>
      <c r="D69" s="2">
        <v>3.694</v>
      </c>
      <c r="E69" s="3">
        <v>5.4</v>
      </c>
      <c r="F69" s="14">
        <v>83</v>
      </c>
      <c r="G69" s="14">
        <v>53</v>
      </c>
      <c r="H69" s="14">
        <v>32</v>
      </c>
      <c r="I69" s="14">
        <v>18</v>
      </c>
      <c r="J69" s="14">
        <v>10</v>
      </c>
      <c r="K69" s="14">
        <v>4</v>
      </c>
      <c r="L69" s="14">
        <v>3</v>
      </c>
      <c r="M69" s="14">
        <v>1</v>
      </c>
      <c r="N69" s="14">
        <v>0</v>
      </c>
      <c r="O69" s="14">
        <v>1</v>
      </c>
      <c r="P69" s="14">
        <v>1</v>
      </c>
      <c r="Q69" s="14">
        <v>0</v>
      </c>
      <c r="R69" s="14">
        <v>0</v>
      </c>
      <c r="S69" s="14">
        <v>0</v>
      </c>
      <c r="T69" s="39">
        <v>2</v>
      </c>
      <c r="U69" s="14">
        <f t="shared" si="0"/>
        <v>206</v>
      </c>
      <c r="V69" s="14">
        <f t="shared" si="1"/>
        <v>123</v>
      </c>
      <c r="W69" s="14">
        <f t="shared" si="2"/>
        <v>70</v>
      </c>
      <c r="X69" s="14">
        <f t="shared" si="3"/>
        <v>38</v>
      </c>
      <c r="Y69" s="14">
        <f t="shared" si="4"/>
        <v>20</v>
      </c>
      <c r="Z69" s="14">
        <f t="shared" si="5"/>
        <v>10</v>
      </c>
      <c r="AA69" s="14">
        <f t="shared" si="6"/>
        <v>6</v>
      </c>
      <c r="AB69" s="14">
        <f t="shared" si="7"/>
        <v>3</v>
      </c>
      <c r="AC69" s="14">
        <f t="shared" si="8"/>
        <v>2</v>
      </c>
      <c r="AD69" s="14">
        <f t="shared" si="9"/>
        <v>2</v>
      </c>
      <c r="AE69" s="14">
        <f t="shared" si="10"/>
        <v>1</v>
      </c>
      <c r="AF69" s="14">
        <f t="shared" si="11"/>
        <v>0</v>
      </c>
      <c r="AG69" s="14">
        <f t="shared" si="12"/>
        <v>0</v>
      </c>
      <c r="AH69" s="14">
        <f t="shared" si="13"/>
        <v>0</v>
      </c>
      <c r="AI69" s="9">
        <f t="shared" si="14"/>
        <v>33.980582524271846</v>
      </c>
    </row>
    <row r="70" spans="1:35">
      <c r="A70" s="1">
        <v>101899</v>
      </c>
      <c r="B70" s="14">
        <v>4</v>
      </c>
      <c r="C70" s="14">
        <v>13</v>
      </c>
      <c r="D70" s="2">
        <v>3.7480000000000002</v>
      </c>
      <c r="E70" s="3">
        <v>6.4</v>
      </c>
      <c r="F70" s="14">
        <v>80</v>
      </c>
      <c r="G70" s="14">
        <v>41</v>
      </c>
      <c r="H70" s="14">
        <v>24</v>
      </c>
      <c r="I70" s="14">
        <v>20</v>
      </c>
      <c r="J70" s="14">
        <v>3</v>
      </c>
      <c r="K70" s="14">
        <v>1</v>
      </c>
      <c r="L70" s="14">
        <v>0</v>
      </c>
      <c r="M70" s="14">
        <v>0</v>
      </c>
      <c r="N70" s="14">
        <v>1</v>
      </c>
      <c r="O70" s="14">
        <v>0</v>
      </c>
      <c r="P70" s="14">
        <v>2</v>
      </c>
      <c r="Q70" s="14">
        <v>1</v>
      </c>
      <c r="R70" s="14">
        <v>1</v>
      </c>
      <c r="S70" s="14">
        <v>0</v>
      </c>
      <c r="T70" s="39">
        <v>2</v>
      </c>
      <c r="U70" s="14">
        <f t="shared" si="0"/>
        <v>174</v>
      </c>
      <c r="V70" s="14">
        <f t="shared" si="1"/>
        <v>94</v>
      </c>
      <c r="W70" s="14">
        <f t="shared" si="2"/>
        <v>53</v>
      </c>
      <c r="X70" s="14">
        <f t="shared" si="3"/>
        <v>29</v>
      </c>
      <c r="Y70" s="14">
        <f t="shared" si="4"/>
        <v>9</v>
      </c>
      <c r="Z70" s="14">
        <f t="shared" si="5"/>
        <v>6</v>
      </c>
      <c r="AA70" s="14">
        <f t="shared" si="6"/>
        <v>5</v>
      </c>
      <c r="AB70" s="14">
        <f t="shared" si="7"/>
        <v>5</v>
      </c>
      <c r="AC70" s="14">
        <f t="shared" si="8"/>
        <v>5</v>
      </c>
      <c r="AD70" s="14">
        <f t="shared" si="9"/>
        <v>4</v>
      </c>
      <c r="AE70" s="14">
        <f t="shared" si="10"/>
        <v>4</v>
      </c>
      <c r="AF70" s="14">
        <f t="shared" si="11"/>
        <v>2</v>
      </c>
      <c r="AG70" s="14">
        <f t="shared" si="12"/>
        <v>1</v>
      </c>
      <c r="AH70" s="14">
        <f t="shared" si="13"/>
        <v>0</v>
      </c>
      <c r="AI70" s="9">
        <f t="shared" si="14"/>
        <v>30.459770114942529</v>
      </c>
    </row>
    <row r="71" spans="1:35">
      <c r="A71" s="1">
        <v>101899</v>
      </c>
      <c r="B71" s="14">
        <v>4</v>
      </c>
      <c r="C71" s="14">
        <v>14</v>
      </c>
      <c r="D71" s="2">
        <v>3.8119999999999998</v>
      </c>
      <c r="E71" s="3">
        <v>6.4</v>
      </c>
      <c r="F71" s="14">
        <v>39</v>
      </c>
      <c r="G71" s="14">
        <v>26</v>
      </c>
      <c r="H71" s="14">
        <v>12</v>
      </c>
      <c r="I71" s="14">
        <v>6</v>
      </c>
      <c r="J71" s="14">
        <v>3</v>
      </c>
      <c r="K71" s="14">
        <v>1</v>
      </c>
      <c r="L71" s="14">
        <v>1</v>
      </c>
      <c r="M71" s="14">
        <v>0</v>
      </c>
      <c r="N71" s="14">
        <v>0</v>
      </c>
      <c r="O71" s="14">
        <v>1</v>
      </c>
      <c r="P71" s="14">
        <v>0</v>
      </c>
      <c r="Q71" s="14">
        <v>0</v>
      </c>
      <c r="R71" s="14">
        <v>0</v>
      </c>
      <c r="S71" s="14">
        <v>0</v>
      </c>
      <c r="T71" s="39">
        <v>2</v>
      </c>
      <c r="U71" s="14">
        <f t="shared" si="0"/>
        <v>89</v>
      </c>
      <c r="V71" s="14">
        <f t="shared" si="1"/>
        <v>50</v>
      </c>
      <c r="W71" s="14">
        <f t="shared" si="2"/>
        <v>24</v>
      </c>
      <c r="X71" s="14">
        <f t="shared" si="3"/>
        <v>12</v>
      </c>
      <c r="Y71" s="14">
        <f t="shared" si="4"/>
        <v>6</v>
      </c>
      <c r="Z71" s="14">
        <f t="shared" si="5"/>
        <v>3</v>
      </c>
      <c r="AA71" s="14">
        <f t="shared" si="6"/>
        <v>2</v>
      </c>
      <c r="AB71" s="14">
        <f t="shared" si="7"/>
        <v>1</v>
      </c>
      <c r="AC71" s="14">
        <f t="shared" si="8"/>
        <v>1</v>
      </c>
      <c r="AD71" s="14">
        <f t="shared" si="9"/>
        <v>1</v>
      </c>
      <c r="AE71" s="14">
        <f t="shared" si="10"/>
        <v>0</v>
      </c>
      <c r="AF71" s="14">
        <f t="shared" si="11"/>
        <v>0</v>
      </c>
      <c r="AG71" s="14">
        <f t="shared" si="12"/>
        <v>0</v>
      </c>
      <c r="AH71" s="14">
        <f t="shared" si="13"/>
        <v>0</v>
      </c>
      <c r="AI71" s="9">
        <f t="shared" si="14"/>
        <v>26.966292134831459</v>
      </c>
    </row>
    <row r="72" spans="1:35">
      <c r="A72" s="1">
        <v>101899</v>
      </c>
      <c r="B72" s="14">
        <v>4</v>
      </c>
      <c r="C72" s="14">
        <v>15</v>
      </c>
      <c r="D72" s="2">
        <v>3.8759999999999999</v>
      </c>
      <c r="E72" s="3">
        <v>5</v>
      </c>
      <c r="F72" s="14">
        <v>21</v>
      </c>
      <c r="G72" s="14">
        <v>24</v>
      </c>
      <c r="H72" s="14">
        <v>12</v>
      </c>
      <c r="I72" s="14">
        <v>4</v>
      </c>
      <c r="J72" s="14">
        <v>1</v>
      </c>
      <c r="K72" s="14">
        <v>1</v>
      </c>
      <c r="L72" s="14">
        <v>0</v>
      </c>
      <c r="M72" s="14">
        <v>1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39">
        <v>2</v>
      </c>
      <c r="U72" s="14">
        <f t="shared" si="0"/>
        <v>64</v>
      </c>
      <c r="V72" s="14">
        <f t="shared" si="1"/>
        <v>43</v>
      </c>
      <c r="W72" s="14">
        <f t="shared" si="2"/>
        <v>19</v>
      </c>
      <c r="X72" s="14">
        <f t="shared" si="3"/>
        <v>7</v>
      </c>
      <c r="Y72" s="14">
        <f t="shared" si="4"/>
        <v>3</v>
      </c>
      <c r="Z72" s="14">
        <f t="shared" si="5"/>
        <v>2</v>
      </c>
      <c r="AA72" s="14">
        <f t="shared" si="6"/>
        <v>1</v>
      </c>
      <c r="AB72" s="14">
        <f t="shared" si="7"/>
        <v>1</v>
      </c>
      <c r="AC72" s="14">
        <f t="shared" si="8"/>
        <v>0</v>
      </c>
      <c r="AD72" s="14">
        <f t="shared" si="9"/>
        <v>0</v>
      </c>
      <c r="AE72" s="14">
        <f t="shared" si="10"/>
        <v>0</v>
      </c>
      <c r="AF72" s="14">
        <f t="shared" si="11"/>
        <v>0</v>
      </c>
      <c r="AG72" s="14">
        <f t="shared" si="12"/>
        <v>0</v>
      </c>
      <c r="AH72" s="14">
        <f t="shared" si="13"/>
        <v>0</v>
      </c>
      <c r="AI72" s="9">
        <f t="shared" si="14"/>
        <v>29.6875</v>
      </c>
    </row>
    <row r="73" spans="1:35">
      <c r="A73" s="1">
        <v>101899</v>
      </c>
      <c r="B73" s="14">
        <v>4</v>
      </c>
      <c r="C73" s="14">
        <v>16</v>
      </c>
      <c r="D73" s="2">
        <v>3.9260000000000002</v>
      </c>
      <c r="E73" s="3">
        <v>5</v>
      </c>
      <c r="F73" s="14">
        <v>26</v>
      </c>
      <c r="G73" s="14">
        <v>14</v>
      </c>
      <c r="H73" s="14">
        <v>9</v>
      </c>
      <c r="I73" s="14">
        <v>5</v>
      </c>
      <c r="J73" s="14">
        <v>5</v>
      </c>
      <c r="K73" s="14">
        <v>2</v>
      </c>
      <c r="L73" s="14">
        <v>1</v>
      </c>
      <c r="M73" s="14">
        <v>1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39">
        <v>2</v>
      </c>
      <c r="U73" s="14">
        <f t="shared" si="0"/>
        <v>63</v>
      </c>
      <c r="V73" s="14">
        <f t="shared" si="1"/>
        <v>37</v>
      </c>
      <c r="W73" s="14">
        <f t="shared" si="2"/>
        <v>23</v>
      </c>
      <c r="X73" s="14">
        <f t="shared" si="3"/>
        <v>14</v>
      </c>
      <c r="Y73" s="14">
        <f t="shared" si="4"/>
        <v>9</v>
      </c>
      <c r="Z73" s="14">
        <f t="shared" si="5"/>
        <v>4</v>
      </c>
      <c r="AA73" s="14">
        <f t="shared" si="6"/>
        <v>2</v>
      </c>
      <c r="AB73" s="14">
        <f t="shared" si="7"/>
        <v>1</v>
      </c>
      <c r="AC73" s="14">
        <f t="shared" si="8"/>
        <v>0</v>
      </c>
      <c r="AD73" s="14">
        <f t="shared" si="9"/>
        <v>0</v>
      </c>
      <c r="AE73" s="14">
        <f t="shared" si="10"/>
        <v>0</v>
      </c>
      <c r="AF73" s="14">
        <f t="shared" si="11"/>
        <v>0</v>
      </c>
      <c r="AG73" s="14">
        <f t="shared" si="12"/>
        <v>0</v>
      </c>
      <c r="AH73" s="14">
        <f t="shared" si="13"/>
        <v>0</v>
      </c>
      <c r="AI73" s="9">
        <f t="shared" si="14"/>
        <v>36.507936507936506</v>
      </c>
    </row>
    <row r="74" spans="1:35">
      <c r="A74" s="1">
        <v>101899</v>
      </c>
      <c r="B74" s="14">
        <v>4</v>
      </c>
      <c r="C74" s="14">
        <v>17</v>
      </c>
      <c r="D74" s="2">
        <v>3.976</v>
      </c>
      <c r="E74" s="3">
        <v>6.4</v>
      </c>
      <c r="F74" s="14">
        <v>40</v>
      </c>
      <c r="G74" s="14">
        <v>23</v>
      </c>
      <c r="H74" s="14">
        <v>12</v>
      </c>
      <c r="I74" s="14">
        <v>6</v>
      </c>
      <c r="J74" s="14">
        <v>0</v>
      </c>
      <c r="K74" s="14">
        <v>4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39">
        <v>2</v>
      </c>
      <c r="U74" s="14">
        <f t="shared" si="0"/>
        <v>85</v>
      </c>
      <c r="V74" s="14">
        <f t="shared" si="1"/>
        <v>45</v>
      </c>
      <c r="W74" s="14">
        <f t="shared" si="2"/>
        <v>22</v>
      </c>
      <c r="X74" s="14">
        <f t="shared" si="3"/>
        <v>10</v>
      </c>
      <c r="Y74" s="14">
        <f t="shared" si="4"/>
        <v>4</v>
      </c>
      <c r="Z74" s="14">
        <f t="shared" si="5"/>
        <v>4</v>
      </c>
      <c r="AA74" s="14">
        <f t="shared" si="6"/>
        <v>0</v>
      </c>
      <c r="AB74" s="14">
        <f t="shared" si="7"/>
        <v>0</v>
      </c>
      <c r="AC74" s="14">
        <f t="shared" si="8"/>
        <v>0</v>
      </c>
      <c r="AD74" s="14">
        <f t="shared" si="9"/>
        <v>0</v>
      </c>
      <c r="AE74" s="14">
        <f t="shared" si="10"/>
        <v>0</v>
      </c>
      <c r="AF74" s="14">
        <f t="shared" si="11"/>
        <v>0</v>
      </c>
      <c r="AG74" s="14">
        <f t="shared" si="12"/>
        <v>0</v>
      </c>
      <c r="AH74" s="14">
        <f t="shared" si="13"/>
        <v>0</v>
      </c>
      <c r="AI74" s="9">
        <f t="shared" si="14"/>
        <v>25.882352941176475</v>
      </c>
    </row>
    <row r="75" spans="1:35">
      <c r="A75" s="1">
        <v>101999</v>
      </c>
      <c r="B75" s="14">
        <v>5</v>
      </c>
      <c r="C75" s="14">
        <v>1</v>
      </c>
      <c r="D75" s="2">
        <v>4.04</v>
      </c>
      <c r="E75" s="3">
        <v>6.4</v>
      </c>
      <c r="F75" s="14">
        <v>130</v>
      </c>
      <c r="G75" s="14">
        <v>61</v>
      </c>
      <c r="H75" s="14">
        <v>63</v>
      </c>
      <c r="I75" s="14">
        <v>26</v>
      </c>
      <c r="J75" s="14">
        <v>21</v>
      </c>
      <c r="K75" s="14">
        <v>7</v>
      </c>
      <c r="L75" s="14">
        <v>1</v>
      </c>
      <c r="M75" s="14">
        <v>3</v>
      </c>
      <c r="N75" s="14">
        <v>2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39">
        <v>2</v>
      </c>
      <c r="U75" s="14">
        <f t="shared" ref="U75:U138" si="15">SUM(F75:S75)</f>
        <v>314</v>
      </c>
      <c r="V75" s="14">
        <f t="shared" ref="V75:V138" si="16">SUM(G75:S75)</f>
        <v>184</v>
      </c>
      <c r="W75" s="14">
        <f t="shared" ref="W75:W138" si="17">SUM(H75:S75)</f>
        <v>123</v>
      </c>
      <c r="X75" s="14">
        <f t="shared" ref="X75:X138" si="18">SUM(I75:S75)</f>
        <v>60</v>
      </c>
      <c r="Y75" s="14">
        <f t="shared" ref="Y75:Y138" si="19">SUM(J75:S75)</f>
        <v>34</v>
      </c>
      <c r="Z75" s="14">
        <f t="shared" ref="Z75:Z138" si="20">SUM(K75:S75)</f>
        <v>13</v>
      </c>
      <c r="AA75" s="14">
        <f t="shared" ref="AA75:AA138" si="21">SUM(L75:S75)</f>
        <v>6</v>
      </c>
      <c r="AB75" s="14">
        <f t="shared" ref="AB75:AB138" si="22">SUM(M75:S75)</f>
        <v>5</v>
      </c>
      <c r="AC75" s="14">
        <f t="shared" ref="AC75:AC138" si="23">SUM(N75:S75)</f>
        <v>2</v>
      </c>
      <c r="AD75" s="14">
        <f t="shared" ref="AD75:AD138" si="24">SUM(O75:S75)</f>
        <v>0</v>
      </c>
      <c r="AE75" s="14">
        <f t="shared" ref="AE75:AE138" si="25">SUM(P75:S75)</f>
        <v>0</v>
      </c>
      <c r="AF75" s="14">
        <f t="shared" ref="AF75:AF138" si="26">SUM(Q75:S75)</f>
        <v>0</v>
      </c>
      <c r="AG75" s="14">
        <f t="shared" ref="AG75:AG138" si="27">SUM(R75:S75)</f>
        <v>0</v>
      </c>
      <c r="AH75" s="14">
        <f t="shared" ref="AH75:AH138" si="28">SUM(S75)</f>
        <v>0</v>
      </c>
      <c r="AI75" s="9">
        <f t="shared" ref="AI75:AI138" si="29">(W75/U75)*100</f>
        <v>39.171974522292999</v>
      </c>
    </row>
    <row r="76" spans="1:35">
      <c r="A76" s="1">
        <v>101999</v>
      </c>
      <c r="B76" s="14">
        <v>5</v>
      </c>
      <c r="C76" s="14">
        <v>2</v>
      </c>
      <c r="D76" s="2">
        <v>4.1040000000000001</v>
      </c>
      <c r="E76" s="3">
        <v>5.4</v>
      </c>
      <c r="F76" s="14">
        <v>48</v>
      </c>
      <c r="G76" s="14">
        <v>21</v>
      </c>
      <c r="H76" s="14">
        <v>20</v>
      </c>
      <c r="I76" s="14">
        <v>16</v>
      </c>
      <c r="J76" s="14">
        <v>14</v>
      </c>
      <c r="K76" s="14">
        <v>3</v>
      </c>
      <c r="L76" s="14">
        <v>2</v>
      </c>
      <c r="M76" s="14">
        <v>2</v>
      </c>
      <c r="N76" s="14">
        <v>0</v>
      </c>
      <c r="O76" s="14">
        <v>2</v>
      </c>
      <c r="P76" s="14">
        <v>0</v>
      </c>
      <c r="Q76" s="14">
        <v>0</v>
      </c>
      <c r="R76" s="14">
        <v>0</v>
      </c>
      <c r="S76" s="14">
        <v>0</v>
      </c>
      <c r="T76" s="39">
        <v>2</v>
      </c>
      <c r="U76" s="14">
        <f t="shared" si="15"/>
        <v>128</v>
      </c>
      <c r="V76" s="14">
        <f t="shared" si="16"/>
        <v>80</v>
      </c>
      <c r="W76" s="14">
        <f t="shared" si="17"/>
        <v>59</v>
      </c>
      <c r="X76" s="14">
        <f t="shared" si="18"/>
        <v>39</v>
      </c>
      <c r="Y76" s="14">
        <f t="shared" si="19"/>
        <v>23</v>
      </c>
      <c r="Z76" s="14">
        <f t="shared" si="20"/>
        <v>9</v>
      </c>
      <c r="AA76" s="14">
        <f t="shared" si="21"/>
        <v>6</v>
      </c>
      <c r="AB76" s="14">
        <f t="shared" si="22"/>
        <v>4</v>
      </c>
      <c r="AC76" s="14">
        <f t="shared" si="23"/>
        <v>2</v>
      </c>
      <c r="AD76" s="14">
        <f t="shared" si="24"/>
        <v>2</v>
      </c>
      <c r="AE76" s="14">
        <f t="shared" si="25"/>
        <v>0</v>
      </c>
      <c r="AF76" s="14">
        <f t="shared" si="26"/>
        <v>0</v>
      </c>
      <c r="AG76" s="14">
        <f t="shared" si="27"/>
        <v>0</v>
      </c>
      <c r="AH76" s="14">
        <f t="shared" si="28"/>
        <v>0</v>
      </c>
      <c r="AI76" s="9">
        <f t="shared" si="29"/>
        <v>46.09375</v>
      </c>
    </row>
    <row r="77" spans="1:35">
      <c r="A77" s="1">
        <v>101999</v>
      </c>
      <c r="B77" s="14">
        <v>5</v>
      </c>
      <c r="C77" s="14">
        <v>3</v>
      </c>
      <c r="D77" s="2">
        <v>4.1580000000000004</v>
      </c>
      <c r="E77" s="3">
        <v>5.4</v>
      </c>
      <c r="F77" s="14">
        <v>293</v>
      </c>
      <c r="G77" s="14">
        <v>107</v>
      </c>
      <c r="H77" s="14">
        <v>56</v>
      </c>
      <c r="I77" s="14">
        <v>27</v>
      </c>
      <c r="J77" s="14">
        <v>21</v>
      </c>
      <c r="K77" s="14">
        <v>5</v>
      </c>
      <c r="L77" s="14">
        <v>1</v>
      </c>
      <c r="M77" s="14">
        <v>2</v>
      </c>
      <c r="N77" s="14">
        <v>0</v>
      </c>
      <c r="O77" s="14">
        <v>2</v>
      </c>
      <c r="P77" s="14">
        <v>0</v>
      </c>
      <c r="Q77" s="14">
        <v>0</v>
      </c>
      <c r="R77" s="14">
        <v>1</v>
      </c>
      <c r="S77" s="14">
        <v>0</v>
      </c>
      <c r="T77" s="39">
        <v>2</v>
      </c>
      <c r="U77" s="14">
        <f t="shared" si="15"/>
        <v>515</v>
      </c>
      <c r="V77" s="14">
        <f t="shared" si="16"/>
        <v>222</v>
      </c>
      <c r="W77" s="14">
        <f t="shared" si="17"/>
        <v>115</v>
      </c>
      <c r="X77" s="14">
        <f t="shared" si="18"/>
        <v>59</v>
      </c>
      <c r="Y77" s="14">
        <f t="shared" si="19"/>
        <v>32</v>
      </c>
      <c r="Z77" s="14">
        <f t="shared" si="20"/>
        <v>11</v>
      </c>
      <c r="AA77" s="14">
        <f t="shared" si="21"/>
        <v>6</v>
      </c>
      <c r="AB77" s="14">
        <f t="shared" si="22"/>
        <v>5</v>
      </c>
      <c r="AC77" s="14">
        <f t="shared" si="23"/>
        <v>3</v>
      </c>
      <c r="AD77" s="14">
        <f t="shared" si="24"/>
        <v>3</v>
      </c>
      <c r="AE77" s="14">
        <f t="shared" si="25"/>
        <v>1</v>
      </c>
      <c r="AF77" s="14">
        <f t="shared" si="26"/>
        <v>1</v>
      </c>
      <c r="AG77" s="14">
        <f t="shared" si="27"/>
        <v>1</v>
      </c>
      <c r="AH77" s="14">
        <f t="shared" si="28"/>
        <v>0</v>
      </c>
      <c r="AI77" s="9">
        <f t="shared" si="29"/>
        <v>22.330097087378643</v>
      </c>
    </row>
    <row r="78" spans="1:35">
      <c r="A78" s="1">
        <v>101999</v>
      </c>
      <c r="B78" s="14">
        <v>5</v>
      </c>
      <c r="C78" s="14">
        <v>4</v>
      </c>
      <c r="D78" s="2">
        <v>4.2119999999999997</v>
      </c>
      <c r="E78" s="3">
        <v>5.4</v>
      </c>
      <c r="F78" s="14">
        <v>179</v>
      </c>
      <c r="G78" s="14">
        <v>83</v>
      </c>
      <c r="H78" s="14">
        <v>62</v>
      </c>
      <c r="I78" s="14">
        <v>27</v>
      </c>
      <c r="J78" s="14">
        <v>21</v>
      </c>
      <c r="K78" s="14">
        <v>8</v>
      </c>
      <c r="L78" s="14">
        <v>1</v>
      </c>
      <c r="M78" s="14">
        <v>2</v>
      </c>
      <c r="N78" s="14">
        <v>1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39">
        <v>2</v>
      </c>
      <c r="U78" s="14">
        <f t="shared" si="15"/>
        <v>384</v>
      </c>
      <c r="V78" s="14">
        <f t="shared" si="16"/>
        <v>205</v>
      </c>
      <c r="W78" s="14">
        <f t="shared" si="17"/>
        <v>122</v>
      </c>
      <c r="X78" s="14">
        <f t="shared" si="18"/>
        <v>60</v>
      </c>
      <c r="Y78" s="14">
        <f t="shared" si="19"/>
        <v>33</v>
      </c>
      <c r="Z78" s="14">
        <f t="shared" si="20"/>
        <v>12</v>
      </c>
      <c r="AA78" s="14">
        <f t="shared" si="21"/>
        <v>4</v>
      </c>
      <c r="AB78" s="14">
        <f t="shared" si="22"/>
        <v>3</v>
      </c>
      <c r="AC78" s="14">
        <f t="shared" si="23"/>
        <v>1</v>
      </c>
      <c r="AD78" s="14">
        <f t="shared" si="24"/>
        <v>0</v>
      </c>
      <c r="AE78" s="14">
        <f t="shared" si="25"/>
        <v>0</v>
      </c>
      <c r="AF78" s="14">
        <f t="shared" si="26"/>
        <v>0</v>
      </c>
      <c r="AG78" s="14">
        <f t="shared" si="27"/>
        <v>0</v>
      </c>
      <c r="AH78" s="14">
        <f t="shared" si="28"/>
        <v>0</v>
      </c>
      <c r="AI78" s="9">
        <f t="shared" si="29"/>
        <v>31.770833333333332</v>
      </c>
    </row>
    <row r="79" spans="1:35">
      <c r="A79" s="1">
        <v>101999</v>
      </c>
      <c r="B79" s="14">
        <v>5</v>
      </c>
      <c r="C79" s="14">
        <v>5</v>
      </c>
      <c r="D79" s="2">
        <v>4.266</v>
      </c>
      <c r="E79" s="3">
        <v>5.4</v>
      </c>
      <c r="F79" s="14">
        <v>80</v>
      </c>
      <c r="G79" s="14">
        <v>38</v>
      </c>
      <c r="H79" s="14">
        <v>22</v>
      </c>
      <c r="I79" s="14">
        <v>7</v>
      </c>
      <c r="J79" s="14">
        <v>9</v>
      </c>
      <c r="K79" s="14">
        <v>3</v>
      </c>
      <c r="L79" s="14">
        <v>0</v>
      </c>
      <c r="M79" s="14">
        <v>0</v>
      </c>
      <c r="N79" s="14">
        <v>1</v>
      </c>
      <c r="O79" s="14">
        <v>1</v>
      </c>
      <c r="P79" s="14">
        <v>0</v>
      </c>
      <c r="Q79" s="14">
        <v>0</v>
      </c>
      <c r="R79" s="14">
        <v>0</v>
      </c>
      <c r="S79" s="14">
        <v>0</v>
      </c>
      <c r="T79" s="39">
        <v>2</v>
      </c>
      <c r="U79" s="14">
        <f t="shared" si="15"/>
        <v>161</v>
      </c>
      <c r="V79" s="14">
        <f t="shared" si="16"/>
        <v>81</v>
      </c>
      <c r="W79" s="14">
        <f t="shared" si="17"/>
        <v>43</v>
      </c>
      <c r="X79" s="14">
        <f t="shared" si="18"/>
        <v>21</v>
      </c>
      <c r="Y79" s="14">
        <f t="shared" si="19"/>
        <v>14</v>
      </c>
      <c r="Z79" s="14">
        <f t="shared" si="20"/>
        <v>5</v>
      </c>
      <c r="AA79" s="14">
        <f t="shared" si="21"/>
        <v>2</v>
      </c>
      <c r="AB79" s="14">
        <f t="shared" si="22"/>
        <v>2</v>
      </c>
      <c r="AC79" s="14">
        <f t="shared" si="23"/>
        <v>2</v>
      </c>
      <c r="AD79" s="14">
        <f t="shared" si="24"/>
        <v>1</v>
      </c>
      <c r="AE79" s="14">
        <f t="shared" si="25"/>
        <v>0</v>
      </c>
      <c r="AF79" s="14">
        <f t="shared" si="26"/>
        <v>0</v>
      </c>
      <c r="AG79" s="14">
        <f t="shared" si="27"/>
        <v>0</v>
      </c>
      <c r="AH79" s="14">
        <f t="shared" si="28"/>
        <v>0</v>
      </c>
      <c r="AI79" s="9">
        <f t="shared" si="29"/>
        <v>26.70807453416149</v>
      </c>
    </row>
    <row r="80" spans="1:35">
      <c r="A80" s="1">
        <v>101999</v>
      </c>
      <c r="B80" s="14">
        <v>5</v>
      </c>
      <c r="C80" s="14">
        <v>6</v>
      </c>
      <c r="D80" s="2">
        <v>4.32</v>
      </c>
      <c r="E80" s="3">
        <v>6.4</v>
      </c>
      <c r="F80" s="14">
        <v>90</v>
      </c>
      <c r="G80" s="14">
        <v>44</v>
      </c>
      <c r="H80" s="14">
        <v>32</v>
      </c>
      <c r="I80" s="14">
        <v>19</v>
      </c>
      <c r="J80" s="14">
        <v>6</v>
      </c>
      <c r="K80" s="14">
        <v>5</v>
      </c>
      <c r="L80" s="14">
        <v>0</v>
      </c>
      <c r="M80" s="14">
        <v>0</v>
      </c>
      <c r="N80" s="14">
        <v>0</v>
      </c>
      <c r="O80" s="14">
        <v>0</v>
      </c>
      <c r="P80" s="14">
        <v>1</v>
      </c>
      <c r="Q80" s="14">
        <v>0</v>
      </c>
      <c r="R80" s="14">
        <v>0</v>
      </c>
      <c r="S80" s="14">
        <v>0</v>
      </c>
      <c r="T80" s="39">
        <v>2</v>
      </c>
      <c r="U80" s="14">
        <f t="shared" si="15"/>
        <v>197</v>
      </c>
      <c r="V80" s="14">
        <f t="shared" si="16"/>
        <v>107</v>
      </c>
      <c r="W80" s="14">
        <f t="shared" si="17"/>
        <v>63</v>
      </c>
      <c r="X80" s="14">
        <f t="shared" si="18"/>
        <v>31</v>
      </c>
      <c r="Y80" s="14">
        <f t="shared" si="19"/>
        <v>12</v>
      </c>
      <c r="Z80" s="14">
        <f t="shared" si="20"/>
        <v>6</v>
      </c>
      <c r="AA80" s="14">
        <f t="shared" si="21"/>
        <v>1</v>
      </c>
      <c r="AB80" s="14">
        <f t="shared" si="22"/>
        <v>1</v>
      </c>
      <c r="AC80" s="14">
        <f t="shared" si="23"/>
        <v>1</v>
      </c>
      <c r="AD80" s="14">
        <f t="shared" si="24"/>
        <v>1</v>
      </c>
      <c r="AE80" s="14">
        <f t="shared" si="25"/>
        <v>1</v>
      </c>
      <c r="AF80" s="14">
        <f t="shared" si="26"/>
        <v>0</v>
      </c>
      <c r="AG80" s="14">
        <f t="shared" si="27"/>
        <v>0</v>
      </c>
      <c r="AH80" s="14">
        <f t="shared" si="28"/>
        <v>0</v>
      </c>
      <c r="AI80" s="9">
        <f t="shared" si="29"/>
        <v>31.979695431472084</v>
      </c>
    </row>
    <row r="81" spans="1:35">
      <c r="A81" s="1">
        <v>101999</v>
      </c>
      <c r="B81" s="14">
        <v>5</v>
      </c>
      <c r="C81" s="14">
        <v>7</v>
      </c>
      <c r="D81" s="2">
        <v>4.3840000000000003</v>
      </c>
      <c r="E81" s="3">
        <v>6.4</v>
      </c>
      <c r="F81" s="14">
        <v>163</v>
      </c>
      <c r="G81" s="14">
        <v>75</v>
      </c>
      <c r="H81" s="14">
        <v>38</v>
      </c>
      <c r="I81" s="14">
        <v>22</v>
      </c>
      <c r="J81" s="14">
        <v>11</v>
      </c>
      <c r="K81" s="14">
        <v>5</v>
      </c>
      <c r="L81" s="14">
        <v>4</v>
      </c>
      <c r="M81" s="14">
        <v>2</v>
      </c>
      <c r="N81" s="14">
        <v>1</v>
      </c>
      <c r="O81" s="14">
        <v>3</v>
      </c>
      <c r="P81" s="14">
        <v>1</v>
      </c>
      <c r="Q81" s="14">
        <v>0</v>
      </c>
      <c r="R81" s="14">
        <v>0</v>
      </c>
      <c r="S81" s="14">
        <v>1</v>
      </c>
      <c r="T81" s="39">
        <v>2</v>
      </c>
      <c r="U81" s="14">
        <f t="shared" si="15"/>
        <v>326</v>
      </c>
      <c r="V81" s="14">
        <f t="shared" si="16"/>
        <v>163</v>
      </c>
      <c r="W81" s="14">
        <f t="shared" si="17"/>
        <v>88</v>
      </c>
      <c r="X81" s="14">
        <f t="shared" si="18"/>
        <v>50</v>
      </c>
      <c r="Y81" s="14">
        <f t="shared" si="19"/>
        <v>28</v>
      </c>
      <c r="Z81" s="14">
        <f t="shared" si="20"/>
        <v>17</v>
      </c>
      <c r="AA81" s="14">
        <f t="shared" si="21"/>
        <v>12</v>
      </c>
      <c r="AB81" s="14">
        <f t="shared" si="22"/>
        <v>8</v>
      </c>
      <c r="AC81" s="14">
        <f t="shared" si="23"/>
        <v>6</v>
      </c>
      <c r="AD81" s="14">
        <f t="shared" si="24"/>
        <v>5</v>
      </c>
      <c r="AE81" s="14">
        <f t="shared" si="25"/>
        <v>2</v>
      </c>
      <c r="AF81" s="14">
        <f t="shared" si="26"/>
        <v>1</v>
      </c>
      <c r="AG81" s="14">
        <f t="shared" si="27"/>
        <v>1</v>
      </c>
      <c r="AH81" s="14">
        <f t="shared" si="28"/>
        <v>1</v>
      </c>
      <c r="AI81" s="9">
        <f t="shared" si="29"/>
        <v>26.993865030674847</v>
      </c>
    </row>
    <row r="82" spans="1:35">
      <c r="A82" s="1">
        <v>101999</v>
      </c>
      <c r="B82" s="14">
        <v>5</v>
      </c>
      <c r="C82" s="14">
        <v>8</v>
      </c>
      <c r="D82" s="2">
        <v>4.4480000000000004</v>
      </c>
      <c r="E82" s="3">
        <v>5.4</v>
      </c>
      <c r="F82" s="14">
        <v>107</v>
      </c>
      <c r="G82" s="14">
        <v>45</v>
      </c>
      <c r="H82" s="14">
        <v>32</v>
      </c>
      <c r="I82" s="14">
        <v>16</v>
      </c>
      <c r="J82" s="14">
        <v>5</v>
      </c>
      <c r="K82" s="14">
        <v>5</v>
      </c>
      <c r="L82" s="14">
        <v>3</v>
      </c>
      <c r="M82" s="14">
        <v>2</v>
      </c>
      <c r="N82" s="14">
        <v>0</v>
      </c>
      <c r="O82" s="14">
        <v>0</v>
      </c>
      <c r="P82" s="14">
        <v>1</v>
      </c>
      <c r="Q82" s="14">
        <v>0</v>
      </c>
      <c r="R82" s="14">
        <v>0</v>
      </c>
      <c r="S82" s="14">
        <v>0</v>
      </c>
      <c r="T82" s="39">
        <v>2</v>
      </c>
      <c r="U82" s="14">
        <f t="shared" si="15"/>
        <v>216</v>
      </c>
      <c r="V82" s="14">
        <f t="shared" si="16"/>
        <v>109</v>
      </c>
      <c r="W82" s="14">
        <f t="shared" si="17"/>
        <v>64</v>
      </c>
      <c r="X82" s="14">
        <f t="shared" si="18"/>
        <v>32</v>
      </c>
      <c r="Y82" s="14">
        <f t="shared" si="19"/>
        <v>16</v>
      </c>
      <c r="Z82" s="14">
        <f t="shared" si="20"/>
        <v>11</v>
      </c>
      <c r="AA82" s="14">
        <f t="shared" si="21"/>
        <v>6</v>
      </c>
      <c r="AB82" s="14">
        <f t="shared" si="22"/>
        <v>3</v>
      </c>
      <c r="AC82" s="14">
        <f t="shared" si="23"/>
        <v>1</v>
      </c>
      <c r="AD82" s="14">
        <f t="shared" si="24"/>
        <v>1</v>
      </c>
      <c r="AE82" s="14">
        <f t="shared" si="25"/>
        <v>1</v>
      </c>
      <c r="AF82" s="14">
        <f t="shared" si="26"/>
        <v>0</v>
      </c>
      <c r="AG82" s="14">
        <f t="shared" si="27"/>
        <v>0</v>
      </c>
      <c r="AH82" s="14">
        <f t="shared" si="28"/>
        <v>0</v>
      </c>
      <c r="AI82" s="9">
        <f t="shared" si="29"/>
        <v>29.629629629629626</v>
      </c>
    </row>
    <row r="83" spans="1:35">
      <c r="A83" s="1">
        <v>101999</v>
      </c>
      <c r="B83" s="14">
        <v>5</v>
      </c>
      <c r="C83" s="14">
        <v>9</v>
      </c>
      <c r="D83" s="2">
        <v>4.5019999999999998</v>
      </c>
      <c r="E83" s="3">
        <v>5.4</v>
      </c>
      <c r="F83" s="14">
        <v>126</v>
      </c>
      <c r="G83" s="14">
        <v>75</v>
      </c>
      <c r="H83" s="14">
        <v>29</v>
      </c>
      <c r="I83" s="14">
        <v>19</v>
      </c>
      <c r="J83" s="14">
        <v>7</v>
      </c>
      <c r="K83" s="14">
        <v>3</v>
      </c>
      <c r="L83" s="14">
        <v>2</v>
      </c>
      <c r="M83" s="14">
        <v>2</v>
      </c>
      <c r="N83" s="14">
        <v>0</v>
      </c>
      <c r="O83" s="14">
        <v>2</v>
      </c>
      <c r="P83" s="14">
        <v>0</v>
      </c>
      <c r="Q83" s="14">
        <v>0</v>
      </c>
      <c r="R83" s="14">
        <v>0</v>
      </c>
      <c r="S83" s="14">
        <v>0</v>
      </c>
      <c r="T83" s="39">
        <v>2</v>
      </c>
      <c r="U83" s="14">
        <f t="shared" si="15"/>
        <v>265</v>
      </c>
      <c r="V83" s="14">
        <f t="shared" si="16"/>
        <v>139</v>
      </c>
      <c r="W83" s="14">
        <f t="shared" si="17"/>
        <v>64</v>
      </c>
      <c r="X83" s="14">
        <f t="shared" si="18"/>
        <v>35</v>
      </c>
      <c r="Y83" s="14">
        <f t="shared" si="19"/>
        <v>16</v>
      </c>
      <c r="Z83" s="14">
        <f t="shared" si="20"/>
        <v>9</v>
      </c>
      <c r="AA83" s="14">
        <f t="shared" si="21"/>
        <v>6</v>
      </c>
      <c r="AB83" s="14">
        <f t="shared" si="22"/>
        <v>4</v>
      </c>
      <c r="AC83" s="14">
        <f t="shared" si="23"/>
        <v>2</v>
      </c>
      <c r="AD83" s="14">
        <f t="shared" si="24"/>
        <v>2</v>
      </c>
      <c r="AE83" s="14">
        <f t="shared" si="25"/>
        <v>0</v>
      </c>
      <c r="AF83" s="14">
        <f t="shared" si="26"/>
        <v>0</v>
      </c>
      <c r="AG83" s="14">
        <f t="shared" si="27"/>
        <v>0</v>
      </c>
      <c r="AH83" s="14">
        <f t="shared" si="28"/>
        <v>0</v>
      </c>
      <c r="AI83" s="9">
        <f t="shared" si="29"/>
        <v>24.150943396226417</v>
      </c>
    </row>
    <row r="84" spans="1:35">
      <c r="A84" s="1">
        <v>101999</v>
      </c>
      <c r="B84" s="14">
        <v>5</v>
      </c>
      <c r="C84" s="14">
        <v>10</v>
      </c>
      <c r="D84" s="2">
        <v>4.556</v>
      </c>
      <c r="E84" s="3">
        <v>5.4</v>
      </c>
      <c r="F84" s="14">
        <v>106</v>
      </c>
      <c r="G84" s="14">
        <v>57</v>
      </c>
      <c r="H84" s="14">
        <v>31</v>
      </c>
      <c r="I84" s="14">
        <v>8</v>
      </c>
      <c r="J84" s="14">
        <v>6</v>
      </c>
      <c r="K84" s="14">
        <v>1</v>
      </c>
      <c r="L84" s="14">
        <v>0</v>
      </c>
      <c r="M84" s="14">
        <v>1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1</v>
      </c>
      <c r="T84" s="39">
        <v>2</v>
      </c>
      <c r="U84" s="14">
        <f t="shared" si="15"/>
        <v>211</v>
      </c>
      <c r="V84" s="14">
        <f t="shared" si="16"/>
        <v>105</v>
      </c>
      <c r="W84" s="14">
        <f t="shared" si="17"/>
        <v>48</v>
      </c>
      <c r="X84" s="14">
        <f t="shared" si="18"/>
        <v>17</v>
      </c>
      <c r="Y84" s="14">
        <f t="shared" si="19"/>
        <v>9</v>
      </c>
      <c r="Z84" s="14">
        <f t="shared" si="20"/>
        <v>3</v>
      </c>
      <c r="AA84" s="14">
        <f t="shared" si="21"/>
        <v>2</v>
      </c>
      <c r="AB84" s="14">
        <f t="shared" si="22"/>
        <v>2</v>
      </c>
      <c r="AC84" s="14">
        <f t="shared" si="23"/>
        <v>1</v>
      </c>
      <c r="AD84" s="14">
        <f t="shared" si="24"/>
        <v>1</v>
      </c>
      <c r="AE84" s="14">
        <f t="shared" si="25"/>
        <v>1</v>
      </c>
      <c r="AF84" s="14">
        <f t="shared" si="26"/>
        <v>1</v>
      </c>
      <c r="AG84" s="14">
        <f t="shared" si="27"/>
        <v>1</v>
      </c>
      <c r="AH84" s="14">
        <f t="shared" si="28"/>
        <v>1</v>
      </c>
      <c r="AI84" s="9">
        <f t="shared" si="29"/>
        <v>22.748815165876778</v>
      </c>
    </row>
    <row r="85" spans="1:35">
      <c r="A85" s="1">
        <v>101999</v>
      </c>
      <c r="B85" s="14">
        <v>5</v>
      </c>
      <c r="C85" s="14">
        <v>11</v>
      </c>
      <c r="D85" s="2">
        <v>4.6100000000000003</v>
      </c>
      <c r="E85" s="3">
        <v>5.4</v>
      </c>
      <c r="F85" s="14">
        <v>108</v>
      </c>
      <c r="G85" s="14">
        <v>77</v>
      </c>
      <c r="H85" s="14">
        <v>137</v>
      </c>
      <c r="I85" s="14">
        <v>119</v>
      </c>
      <c r="J85" s="14">
        <v>21</v>
      </c>
      <c r="K85" s="14">
        <v>4</v>
      </c>
      <c r="L85" s="14">
        <v>0</v>
      </c>
      <c r="M85" s="14">
        <v>1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39">
        <v>2</v>
      </c>
      <c r="U85" s="14">
        <f t="shared" si="15"/>
        <v>467</v>
      </c>
      <c r="V85" s="14">
        <f t="shared" si="16"/>
        <v>359</v>
      </c>
      <c r="W85" s="14">
        <f t="shared" si="17"/>
        <v>282</v>
      </c>
      <c r="X85" s="14">
        <f t="shared" si="18"/>
        <v>145</v>
      </c>
      <c r="Y85" s="14">
        <f t="shared" si="19"/>
        <v>26</v>
      </c>
      <c r="Z85" s="14">
        <f t="shared" si="20"/>
        <v>5</v>
      </c>
      <c r="AA85" s="14">
        <f t="shared" si="21"/>
        <v>1</v>
      </c>
      <c r="AB85" s="14">
        <f t="shared" si="22"/>
        <v>1</v>
      </c>
      <c r="AC85" s="14">
        <f t="shared" si="23"/>
        <v>0</v>
      </c>
      <c r="AD85" s="14">
        <f t="shared" si="24"/>
        <v>0</v>
      </c>
      <c r="AE85" s="14">
        <f t="shared" si="25"/>
        <v>0</v>
      </c>
      <c r="AF85" s="14">
        <f t="shared" si="26"/>
        <v>0</v>
      </c>
      <c r="AG85" s="14">
        <f t="shared" si="27"/>
        <v>0</v>
      </c>
      <c r="AH85" s="14">
        <f t="shared" si="28"/>
        <v>0</v>
      </c>
      <c r="AI85" s="9">
        <f t="shared" si="29"/>
        <v>60.385438972162738</v>
      </c>
    </row>
    <row r="86" spans="1:35">
      <c r="A86" s="1">
        <v>101999</v>
      </c>
      <c r="B86" s="14">
        <v>5</v>
      </c>
      <c r="C86" s="14">
        <v>12</v>
      </c>
      <c r="D86" s="2">
        <v>4.6639999999999997</v>
      </c>
      <c r="E86" s="3">
        <v>5.4</v>
      </c>
      <c r="F86" s="14">
        <v>103</v>
      </c>
      <c r="G86" s="14">
        <v>40</v>
      </c>
      <c r="H86" s="14">
        <v>24</v>
      </c>
      <c r="I86" s="14">
        <v>7</v>
      </c>
      <c r="J86" s="14">
        <v>3</v>
      </c>
      <c r="K86" s="14">
        <v>0</v>
      </c>
      <c r="L86" s="14">
        <v>1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1</v>
      </c>
      <c r="T86" s="39">
        <v>2</v>
      </c>
      <c r="U86" s="14">
        <f t="shared" si="15"/>
        <v>179</v>
      </c>
      <c r="V86" s="14">
        <f t="shared" si="16"/>
        <v>76</v>
      </c>
      <c r="W86" s="14">
        <f t="shared" si="17"/>
        <v>36</v>
      </c>
      <c r="X86" s="14">
        <f t="shared" si="18"/>
        <v>12</v>
      </c>
      <c r="Y86" s="14">
        <f t="shared" si="19"/>
        <v>5</v>
      </c>
      <c r="Z86" s="14">
        <f t="shared" si="20"/>
        <v>2</v>
      </c>
      <c r="AA86" s="14">
        <f t="shared" si="21"/>
        <v>2</v>
      </c>
      <c r="AB86" s="14">
        <f t="shared" si="22"/>
        <v>1</v>
      </c>
      <c r="AC86" s="14">
        <f t="shared" si="23"/>
        <v>1</v>
      </c>
      <c r="AD86" s="14">
        <f t="shared" si="24"/>
        <v>1</v>
      </c>
      <c r="AE86" s="14">
        <f t="shared" si="25"/>
        <v>1</v>
      </c>
      <c r="AF86" s="14">
        <f t="shared" si="26"/>
        <v>1</v>
      </c>
      <c r="AG86" s="14">
        <f t="shared" si="27"/>
        <v>1</v>
      </c>
      <c r="AH86" s="14">
        <f t="shared" si="28"/>
        <v>1</v>
      </c>
      <c r="AI86" s="9">
        <f t="shared" si="29"/>
        <v>20.11173184357542</v>
      </c>
    </row>
    <row r="87" spans="1:35">
      <c r="A87" s="1">
        <v>101999</v>
      </c>
      <c r="B87" s="14">
        <v>5</v>
      </c>
      <c r="C87" s="14">
        <v>13</v>
      </c>
      <c r="D87" s="2">
        <v>4.718</v>
      </c>
      <c r="E87" s="3">
        <v>5.4</v>
      </c>
      <c r="F87" s="14">
        <v>78</v>
      </c>
      <c r="G87" s="14">
        <v>46</v>
      </c>
      <c r="H87" s="14">
        <v>27</v>
      </c>
      <c r="I87" s="14">
        <v>14</v>
      </c>
      <c r="J87" s="14">
        <v>7</v>
      </c>
      <c r="K87" s="14">
        <v>6</v>
      </c>
      <c r="L87" s="14">
        <v>1</v>
      </c>
      <c r="M87" s="14">
        <v>1</v>
      </c>
      <c r="N87" s="14">
        <v>1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39">
        <v>2</v>
      </c>
      <c r="U87" s="14">
        <f t="shared" si="15"/>
        <v>181</v>
      </c>
      <c r="V87" s="14">
        <f t="shared" si="16"/>
        <v>103</v>
      </c>
      <c r="W87" s="14">
        <f t="shared" si="17"/>
        <v>57</v>
      </c>
      <c r="X87" s="14">
        <f t="shared" si="18"/>
        <v>30</v>
      </c>
      <c r="Y87" s="14">
        <f t="shared" si="19"/>
        <v>16</v>
      </c>
      <c r="Z87" s="14">
        <f t="shared" si="20"/>
        <v>9</v>
      </c>
      <c r="AA87" s="14">
        <f t="shared" si="21"/>
        <v>3</v>
      </c>
      <c r="AB87" s="14">
        <f t="shared" si="22"/>
        <v>2</v>
      </c>
      <c r="AC87" s="14">
        <f t="shared" si="23"/>
        <v>1</v>
      </c>
      <c r="AD87" s="14">
        <f t="shared" si="24"/>
        <v>0</v>
      </c>
      <c r="AE87" s="14">
        <f t="shared" si="25"/>
        <v>0</v>
      </c>
      <c r="AF87" s="14">
        <f t="shared" si="26"/>
        <v>0</v>
      </c>
      <c r="AG87" s="14">
        <f t="shared" si="27"/>
        <v>0</v>
      </c>
      <c r="AH87" s="14">
        <f t="shared" si="28"/>
        <v>0</v>
      </c>
      <c r="AI87" s="9">
        <f t="shared" si="29"/>
        <v>31.491712707182316</v>
      </c>
    </row>
    <row r="88" spans="1:35">
      <c r="A88" s="1">
        <v>101999</v>
      </c>
      <c r="B88" s="14">
        <v>5</v>
      </c>
      <c r="C88" s="14">
        <v>14</v>
      </c>
      <c r="D88" s="2">
        <v>4.7720000000000002</v>
      </c>
      <c r="E88" s="3">
        <v>6.4</v>
      </c>
      <c r="F88" s="14">
        <v>95</v>
      </c>
      <c r="G88" s="14">
        <v>71</v>
      </c>
      <c r="H88" s="14">
        <v>40</v>
      </c>
      <c r="I88" s="14">
        <v>19</v>
      </c>
      <c r="J88" s="14">
        <v>13</v>
      </c>
      <c r="K88" s="14">
        <v>3</v>
      </c>
      <c r="L88" s="14">
        <v>6</v>
      </c>
      <c r="M88" s="14">
        <v>4</v>
      </c>
      <c r="N88" s="14">
        <v>1</v>
      </c>
      <c r="O88" s="14">
        <v>1</v>
      </c>
      <c r="P88" s="14">
        <v>1</v>
      </c>
      <c r="Q88" s="14">
        <v>0</v>
      </c>
      <c r="R88" s="14">
        <v>0</v>
      </c>
      <c r="S88" s="14">
        <v>0</v>
      </c>
      <c r="T88" s="39">
        <v>2</v>
      </c>
      <c r="U88" s="14">
        <f t="shared" si="15"/>
        <v>254</v>
      </c>
      <c r="V88" s="14">
        <f t="shared" si="16"/>
        <v>159</v>
      </c>
      <c r="W88" s="14">
        <f t="shared" si="17"/>
        <v>88</v>
      </c>
      <c r="X88" s="14">
        <f t="shared" si="18"/>
        <v>48</v>
      </c>
      <c r="Y88" s="14">
        <f t="shared" si="19"/>
        <v>29</v>
      </c>
      <c r="Z88" s="14">
        <f t="shared" si="20"/>
        <v>16</v>
      </c>
      <c r="AA88" s="14">
        <f t="shared" si="21"/>
        <v>13</v>
      </c>
      <c r="AB88" s="14">
        <f t="shared" si="22"/>
        <v>7</v>
      </c>
      <c r="AC88" s="14">
        <f t="shared" si="23"/>
        <v>3</v>
      </c>
      <c r="AD88" s="14">
        <f t="shared" si="24"/>
        <v>2</v>
      </c>
      <c r="AE88" s="14">
        <f t="shared" si="25"/>
        <v>1</v>
      </c>
      <c r="AF88" s="14">
        <f t="shared" si="26"/>
        <v>0</v>
      </c>
      <c r="AG88" s="14">
        <f t="shared" si="27"/>
        <v>0</v>
      </c>
      <c r="AH88" s="14">
        <f t="shared" si="28"/>
        <v>0</v>
      </c>
      <c r="AI88" s="9">
        <f t="shared" si="29"/>
        <v>34.645669291338585</v>
      </c>
    </row>
    <row r="89" spans="1:35">
      <c r="A89" s="1">
        <v>101999</v>
      </c>
      <c r="B89" s="14">
        <v>5</v>
      </c>
      <c r="C89" s="14">
        <v>15</v>
      </c>
      <c r="D89" s="2">
        <v>4.8360000000000003</v>
      </c>
      <c r="E89" s="3">
        <v>6.4</v>
      </c>
      <c r="F89" s="14">
        <v>175</v>
      </c>
      <c r="G89" s="14">
        <v>93</v>
      </c>
      <c r="H89" s="14">
        <v>39</v>
      </c>
      <c r="I89" s="14">
        <v>19</v>
      </c>
      <c r="J89" s="14">
        <v>15</v>
      </c>
      <c r="K89" s="14">
        <v>8</v>
      </c>
      <c r="L89" s="14">
        <v>4</v>
      </c>
      <c r="M89" s="14">
        <v>1</v>
      </c>
      <c r="N89" s="14">
        <v>0</v>
      </c>
      <c r="O89" s="14">
        <v>0</v>
      </c>
      <c r="P89" s="14">
        <v>0</v>
      </c>
      <c r="Q89" s="14">
        <v>2</v>
      </c>
      <c r="R89" s="14">
        <v>0</v>
      </c>
      <c r="S89" s="14">
        <v>0</v>
      </c>
      <c r="T89" s="39">
        <v>2</v>
      </c>
      <c r="U89" s="14">
        <f t="shared" si="15"/>
        <v>356</v>
      </c>
      <c r="V89" s="14">
        <f t="shared" si="16"/>
        <v>181</v>
      </c>
      <c r="W89" s="14">
        <f t="shared" si="17"/>
        <v>88</v>
      </c>
      <c r="X89" s="14">
        <f t="shared" si="18"/>
        <v>49</v>
      </c>
      <c r="Y89" s="14">
        <f t="shared" si="19"/>
        <v>30</v>
      </c>
      <c r="Z89" s="14">
        <f t="shared" si="20"/>
        <v>15</v>
      </c>
      <c r="AA89" s="14">
        <f t="shared" si="21"/>
        <v>7</v>
      </c>
      <c r="AB89" s="14">
        <f t="shared" si="22"/>
        <v>3</v>
      </c>
      <c r="AC89" s="14">
        <f t="shared" si="23"/>
        <v>2</v>
      </c>
      <c r="AD89" s="14">
        <f t="shared" si="24"/>
        <v>2</v>
      </c>
      <c r="AE89" s="14">
        <f t="shared" si="25"/>
        <v>2</v>
      </c>
      <c r="AF89" s="14">
        <f t="shared" si="26"/>
        <v>2</v>
      </c>
      <c r="AG89" s="14">
        <f t="shared" si="27"/>
        <v>0</v>
      </c>
      <c r="AH89" s="14">
        <f t="shared" si="28"/>
        <v>0</v>
      </c>
      <c r="AI89" s="9">
        <f t="shared" si="29"/>
        <v>24.719101123595504</v>
      </c>
    </row>
    <row r="90" spans="1:35">
      <c r="A90" s="1">
        <v>101999</v>
      </c>
      <c r="B90" s="14">
        <v>5</v>
      </c>
      <c r="C90" s="14">
        <v>16</v>
      </c>
      <c r="D90" s="2">
        <v>4.9000000000000004</v>
      </c>
      <c r="E90" s="3">
        <v>5.4</v>
      </c>
      <c r="F90" s="14">
        <v>298</v>
      </c>
      <c r="G90" s="14">
        <v>128</v>
      </c>
      <c r="H90" s="14">
        <v>56</v>
      </c>
      <c r="I90" s="14">
        <v>25</v>
      </c>
      <c r="J90" s="14">
        <v>18</v>
      </c>
      <c r="K90" s="14">
        <v>4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39">
        <v>2</v>
      </c>
      <c r="U90" s="14">
        <f t="shared" si="15"/>
        <v>529</v>
      </c>
      <c r="V90" s="14">
        <f t="shared" si="16"/>
        <v>231</v>
      </c>
      <c r="W90" s="14">
        <f t="shared" si="17"/>
        <v>103</v>
      </c>
      <c r="X90" s="14">
        <f t="shared" si="18"/>
        <v>47</v>
      </c>
      <c r="Y90" s="14">
        <f t="shared" si="19"/>
        <v>22</v>
      </c>
      <c r="Z90" s="14">
        <f t="shared" si="20"/>
        <v>4</v>
      </c>
      <c r="AA90" s="14">
        <f t="shared" si="21"/>
        <v>0</v>
      </c>
      <c r="AB90" s="14">
        <f t="shared" si="22"/>
        <v>0</v>
      </c>
      <c r="AC90" s="14">
        <f t="shared" si="23"/>
        <v>0</v>
      </c>
      <c r="AD90" s="14">
        <f t="shared" si="24"/>
        <v>0</v>
      </c>
      <c r="AE90" s="14">
        <f t="shared" si="25"/>
        <v>0</v>
      </c>
      <c r="AF90" s="14">
        <f t="shared" si="26"/>
        <v>0</v>
      </c>
      <c r="AG90" s="14">
        <f t="shared" si="27"/>
        <v>0</v>
      </c>
      <c r="AH90" s="14">
        <f t="shared" si="28"/>
        <v>0</v>
      </c>
      <c r="AI90" s="9">
        <f t="shared" si="29"/>
        <v>19.47069943289225</v>
      </c>
    </row>
    <row r="91" spans="1:35">
      <c r="A91" s="1">
        <v>101999</v>
      </c>
      <c r="B91" s="14">
        <v>5</v>
      </c>
      <c r="C91" s="14">
        <v>17</v>
      </c>
      <c r="D91" s="2">
        <v>4.9539999999999997</v>
      </c>
      <c r="E91" s="3">
        <v>5.2</v>
      </c>
      <c r="F91" s="14">
        <v>155</v>
      </c>
      <c r="G91" s="14">
        <v>84</v>
      </c>
      <c r="H91" s="14">
        <v>61</v>
      </c>
      <c r="I91" s="14">
        <v>24</v>
      </c>
      <c r="J91" s="14">
        <v>8</v>
      </c>
      <c r="K91" s="14">
        <v>3</v>
      </c>
      <c r="L91" s="14">
        <v>6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39">
        <v>2</v>
      </c>
      <c r="U91" s="14">
        <f t="shared" si="15"/>
        <v>341</v>
      </c>
      <c r="V91" s="14">
        <f t="shared" si="16"/>
        <v>186</v>
      </c>
      <c r="W91" s="14">
        <f t="shared" si="17"/>
        <v>102</v>
      </c>
      <c r="X91" s="14">
        <f t="shared" si="18"/>
        <v>41</v>
      </c>
      <c r="Y91" s="14">
        <f t="shared" si="19"/>
        <v>17</v>
      </c>
      <c r="Z91" s="14">
        <f t="shared" si="20"/>
        <v>9</v>
      </c>
      <c r="AA91" s="14">
        <f t="shared" si="21"/>
        <v>6</v>
      </c>
      <c r="AB91" s="14">
        <f t="shared" si="22"/>
        <v>0</v>
      </c>
      <c r="AC91" s="14">
        <f t="shared" si="23"/>
        <v>0</v>
      </c>
      <c r="AD91" s="14">
        <f t="shared" si="24"/>
        <v>0</v>
      </c>
      <c r="AE91" s="14">
        <f t="shared" si="25"/>
        <v>0</v>
      </c>
      <c r="AF91" s="14">
        <f t="shared" si="26"/>
        <v>0</v>
      </c>
      <c r="AG91" s="14">
        <f t="shared" si="27"/>
        <v>0</v>
      </c>
      <c r="AH91" s="14">
        <f t="shared" si="28"/>
        <v>0</v>
      </c>
      <c r="AI91" s="9">
        <f t="shared" si="29"/>
        <v>29.912023460410559</v>
      </c>
    </row>
    <row r="92" spans="1:35">
      <c r="A92" s="1">
        <v>101999</v>
      </c>
      <c r="B92" s="14">
        <v>5</v>
      </c>
      <c r="C92" s="14">
        <v>18</v>
      </c>
      <c r="D92" s="2">
        <v>5.0060000000000002</v>
      </c>
      <c r="E92" s="3">
        <v>6.4</v>
      </c>
      <c r="F92" s="14">
        <v>114</v>
      </c>
      <c r="G92" s="14">
        <v>78</v>
      </c>
      <c r="H92" s="14">
        <v>50</v>
      </c>
      <c r="I92" s="14">
        <v>21</v>
      </c>
      <c r="J92" s="14">
        <v>15</v>
      </c>
      <c r="K92" s="14">
        <v>7</v>
      </c>
      <c r="L92" s="14">
        <v>2</v>
      </c>
      <c r="M92" s="14">
        <v>0</v>
      </c>
      <c r="N92" s="14">
        <v>1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39">
        <v>2</v>
      </c>
      <c r="U92" s="14">
        <f t="shared" si="15"/>
        <v>288</v>
      </c>
      <c r="V92" s="14">
        <f t="shared" si="16"/>
        <v>174</v>
      </c>
      <c r="W92" s="14">
        <f t="shared" si="17"/>
        <v>96</v>
      </c>
      <c r="X92" s="14">
        <f t="shared" si="18"/>
        <v>46</v>
      </c>
      <c r="Y92" s="14">
        <f t="shared" si="19"/>
        <v>25</v>
      </c>
      <c r="Z92" s="14">
        <f t="shared" si="20"/>
        <v>10</v>
      </c>
      <c r="AA92" s="14">
        <f t="shared" si="21"/>
        <v>3</v>
      </c>
      <c r="AB92" s="14">
        <f t="shared" si="22"/>
        <v>1</v>
      </c>
      <c r="AC92" s="14">
        <f t="shared" si="23"/>
        <v>1</v>
      </c>
      <c r="AD92" s="14">
        <f t="shared" si="24"/>
        <v>0</v>
      </c>
      <c r="AE92" s="14">
        <f t="shared" si="25"/>
        <v>0</v>
      </c>
      <c r="AF92" s="14">
        <f t="shared" si="26"/>
        <v>0</v>
      </c>
      <c r="AG92" s="14">
        <f t="shared" si="27"/>
        <v>0</v>
      </c>
      <c r="AH92" s="14">
        <f t="shared" si="28"/>
        <v>0</v>
      </c>
      <c r="AI92" s="9">
        <f t="shared" si="29"/>
        <v>33.333333333333329</v>
      </c>
    </row>
    <row r="93" spans="1:35">
      <c r="A93" s="1">
        <v>101999</v>
      </c>
      <c r="B93" s="14">
        <v>6</v>
      </c>
      <c r="C93" s="14">
        <v>1</v>
      </c>
      <c r="D93" s="2">
        <v>5.07</v>
      </c>
      <c r="E93" s="3">
        <v>7</v>
      </c>
      <c r="F93" s="14">
        <v>273</v>
      </c>
      <c r="G93" s="14">
        <v>155</v>
      </c>
      <c r="H93" s="14">
        <v>100</v>
      </c>
      <c r="I93" s="14">
        <v>44</v>
      </c>
      <c r="J93" s="14">
        <v>25</v>
      </c>
      <c r="K93" s="14">
        <v>8</v>
      </c>
      <c r="L93" s="14">
        <v>1</v>
      </c>
      <c r="M93" s="14">
        <v>1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39">
        <v>2</v>
      </c>
      <c r="U93" s="14">
        <f t="shared" si="15"/>
        <v>607</v>
      </c>
      <c r="V93" s="14">
        <f t="shared" si="16"/>
        <v>334</v>
      </c>
      <c r="W93" s="14">
        <f t="shared" si="17"/>
        <v>179</v>
      </c>
      <c r="X93" s="14">
        <f t="shared" si="18"/>
        <v>79</v>
      </c>
      <c r="Y93" s="14">
        <f t="shared" si="19"/>
        <v>35</v>
      </c>
      <c r="Z93" s="14">
        <f t="shared" si="20"/>
        <v>10</v>
      </c>
      <c r="AA93" s="14">
        <f t="shared" si="21"/>
        <v>2</v>
      </c>
      <c r="AB93" s="14">
        <f t="shared" si="22"/>
        <v>1</v>
      </c>
      <c r="AC93" s="14">
        <f t="shared" si="23"/>
        <v>0</v>
      </c>
      <c r="AD93" s="14">
        <f t="shared" si="24"/>
        <v>0</v>
      </c>
      <c r="AE93" s="14">
        <f t="shared" si="25"/>
        <v>0</v>
      </c>
      <c r="AF93" s="14">
        <f t="shared" si="26"/>
        <v>0</v>
      </c>
      <c r="AG93" s="14">
        <f t="shared" si="27"/>
        <v>0</v>
      </c>
      <c r="AH93" s="14">
        <f t="shared" si="28"/>
        <v>0</v>
      </c>
      <c r="AI93" s="9">
        <f t="shared" si="29"/>
        <v>29.489291598023065</v>
      </c>
    </row>
    <row r="94" spans="1:35">
      <c r="A94" s="1">
        <v>101999</v>
      </c>
      <c r="B94" s="14">
        <v>6</v>
      </c>
      <c r="C94" s="14">
        <v>2</v>
      </c>
      <c r="D94" s="2">
        <v>5.14</v>
      </c>
      <c r="E94" s="3">
        <v>6</v>
      </c>
      <c r="F94" s="14">
        <v>66</v>
      </c>
      <c r="G94" s="14">
        <v>37</v>
      </c>
      <c r="H94" s="14">
        <v>31</v>
      </c>
      <c r="I94" s="14">
        <v>15</v>
      </c>
      <c r="J94" s="14">
        <v>3</v>
      </c>
      <c r="K94" s="14">
        <v>2</v>
      </c>
      <c r="L94" s="14">
        <v>0</v>
      </c>
      <c r="M94" s="14">
        <v>2</v>
      </c>
      <c r="N94" s="14">
        <v>1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39">
        <v>2</v>
      </c>
      <c r="U94" s="14">
        <f t="shared" si="15"/>
        <v>157</v>
      </c>
      <c r="V94" s="14">
        <f t="shared" si="16"/>
        <v>91</v>
      </c>
      <c r="W94" s="14">
        <f t="shared" si="17"/>
        <v>54</v>
      </c>
      <c r="X94" s="14">
        <f t="shared" si="18"/>
        <v>23</v>
      </c>
      <c r="Y94" s="14">
        <f t="shared" si="19"/>
        <v>8</v>
      </c>
      <c r="Z94" s="14">
        <f t="shared" si="20"/>
        <v>5</v>
      </c>
      <c r="AA94" s="14">
        <f t="shared" si="21"/>
        <v>3</v>
      </c>
      <c r="AB94" s="14">
        <f t="shared" si="22"/>
        <v>3</v>
      </c>
      <c r="AC94" s="14">
        <f t="shared" si="23"/>
        <v>1</v>
      </c>
      <c r="AD94" s="14">
        <f t="shared" si="24"/>
        <v>0</v>
      </c>
      <c r="AE94" s="14">
        <f t="shared" si="25"/>
        <v>0</v>
      </c>
      <c r="AF94" s="14">
        <f t="shared" si="26"/>
        <v>0</v>
      </c>
      <c r="AG94" s="14">
        <f t="shared" si="27"/>
        <v>0</v>
      </c>
      <c r="AH94" s="14">
        <f t="shared" si="28"/>
        <v>0</v>
      </c>
      <c r="AI94" s="9">
        <f t="shared" si="29"/>
        <v>34.394904458598724</v>
      </c>
    </row>
    <row r="95" spans="1:35">
      <c r="A95" s="1">
        <v>101999</v>
      </c>
      <c r="B95" s="14">
        <v>6</v>
      </c>
      <c r="C95" s="14">
        <v>3</v>
      </c>
      <c r="D95" s="2">
        <v>5.2</v>
      </c>
      <c r="E95" s="3">
        <v>6</v>
      </c>
      <c r="F95" s="14">
        <v>113</v>
      </c>
      <c r="G95" s="14">
        <v>54</v>
      </c>
      <c r="H95" s="14">
        <v>37</v>
      </c>
      <c r="I95" s="14">
        <v>18</v>
      </c>
      <c r="J95" s="14">
        <v>7</v>
      </c>
      <c r="K95" s="14">
        <v>3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39">
        <v>2</v>
      </c>
      <c r="U95" s="14">
        <f t="shared" si="15"/>
        <v>232</v>
      </c>
      <c r="V95" s="14">
        <f t="shared" si="16"/>
        <v>119</v>
      </c>
      <c r="W95" s="14">
        <f t="shared" si="17"/>
        <v>65</v>
      </c>
      <c r="X95" s="14">
        <f t="shared" si="18"/>
        <v>28</v>
      </c>
      <c r="Y95" s="14">
        <f t="shared" si="19"/>
        <v>10</v>
      </c>
      <c r="Z95" s="14">
        <f t="shared" si="20"/>
        <v>3</v>
      </c>
      <c r="AA95" s="14">
        <f t="shared" si="21"/>
        <v>0</v>
      </c>
      <c r="AB95" s="14">
        <f t="shared" si="22"/>
        <v>0</v>
      </c>
      <c r="AC95" s="14">
        <f t="shared" si="23"/>
        <v>0</v>
      </c>
      <c r="AD95" s="14">
        <f t="shared" si="24"/>
        <v>0</v>
      </c>
      <c r="AE95" s="14">
        <f t="shared" si="25"/>
        <v>0</v>
      </c>
      <c r="AF95" s="14">
        <f t="shared" si="26"/>
        <v>0</v>
      </c>
      <c r="AG95" s="14">
        <f t="shared" si="27"/>
        <v>0</v>
      </c>
      <c r="AH95" s="14">
        <f t="shared" si="28"/>
        <v>0</v>
      </c>
      <c r="AI95" s="9">
        <f t="shared" si="29"/>
        <v>28.017241379310342</v>
      </c>
    </row>
    <row r="96" spans="1:35">
      <c r="A96" s="1">
        <v>101999</v>
      </c>
      <c r="B96" s="14">
        <v>6</v>
      </c>
      <c r="C96" s="14">
        <v>4</v>
      </c>
      <c r="D96" s="2">
        <v>5.26</v>
      </c>
      <c r="E96" s="3">
        <v>7</v>
      </c>
      <c r="F96" s="14">
        <v>127</v>
      </c>
      <c r="G96" s="14">
        <v>78</v>
      </c>
      <c r="H96" s="14">
        <v>42</v>
      </c>
      <c r="I96" s="14">
        <v>21</v>
      </c>
      <c r="J96" s="14">
        <v>20</v>
      </c>
      <c r="K96" s="14">
        <v>4</v>
      </c>
      <c r="L96" s="14">
        <v>1</v>
      </c>
      <c r="M96" s="14">
        <v>1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39">
        <v>2</v>
      </c>
      <c r="U96" s="14">
        <f t="shared" si="15"/>
        <v>294</v>
      </c>
      <c r="V96" s="14">
        <f t="shared" si="16"/>
        <v>167</v>
      </c>
      <c r="W96" s="14">
        <f t="shared" si="17"/>
        <v>89</v>
      </c>
      <c r="X96" s="14">
        <f t="shared" si="18"/>
        <v>47</v>
      </c>
      <c r="Y96" s="14">
        <f t="shared" si="19"/>
        <v>26</v>
      </c>
      <c r="Z96" s="14">
        <f t="shared" si="20"/>
        <v>6</v>
      </c>
      <c r="AA96" s="14">
        <f t="shared" si="21"/>
        <v>2</v>
      </c>
      <c r="AB96" s="14">
        <f t="shared" si="22"/>
        <v>1</v>
      </c>
      <c r="AC96" s="14">
        <f t="shared" si="23"/>
        <v>0</v>
      </c>
      <c r="AD96" s="14">
        <f t="shared" si="24"/>
        <v>0</v>
      </c>
      <c r="AE96" s="14">
        <f t="shared" si="25"/>
        <v>0</v>
      </c>
      <c r="AF96" s="14">
        <f t="shared" si="26"/>
        <v>0</v>
      </c>
      <c r="AG96" s="14">
        <f t="shared" si="27"/>
        <v>0</v>
      </c>
      <c r="AH96" s="14">
        <f t="shared" si="28"/>
        <v>0</v>
      </c>
      <c r="AI96" s="9">
        <f t="shared" si="29"/>
        <v>30.272108843537417</v>
      </c>
    </row>
    <row r="97" spans="1:35">
      <c r="A97" s="1">
        <v>101999</v>
      </c>
      <c r="B97" s="14">
        <v>6</v>
      </c>
      <c r="C97" s="14">
        <v>5</v>
      </c>
      <c r="D97" s="2">
        <v>5.33</v>
      </c>
      <c r="E97" s="3">
        <v>7</v>
      </c>
      <c r="F97" s="14">
        <v>249</v>
      </c>
      <c r="G97" s="14">
        <v>147</v>
      </c>
      <c r="H97" s="14">
        <v>113</v>
      </c>
      <c r="I97" s="14">
        <v>66</v>
      </c>
      <c r="J97" s="14">
        <v>29</v>
      </c>
      <c r="K97" s="14">
        <v>16</v>
      </c>
      <c r="L97" s="14">
        <v>2</v>
      </c>
      <c r="M97" s="14">
        <v>4</v>
      </c>
      <c r="N97" s="14">
        <v>2</v>
      </c>
      <c r="O97" s="14">
        <v>0</v>
      </c>
      <c r="P97" s="14">
        <v>1</v>
      </c>
      <c r="Q97" s="14">
        <v>0</v>
      </c>
      <c r="R97" s="14">
        <v>0</v>
      </c>
      <c r="S97" s="14">
        <v>0</v>
      </c>
      <c r="T97" s="39">
        <v>2</v>
      </c>
      <c r="U97" s="14">
        <f t="shared" si="15"/>
        <v>629</v>
      </c>
      <c r="V97" s="14">
        <f t="shared" si="16"/>
        <v>380</v>
      </c>
      <c r="W97" s="14">
        <f t="shared" si="17"/>
        <v>233</v>
      </c>
      <c r="X97" s="14">
        <f t="shared" si="18"/>
        <v>120</v>
      </c>
      <c r="Y97" s="14">
        <f t="shared" si="19"/>
        <v>54</v>
      </c>
      <c r="Z97" s="14">
        <f t="shared" si="20"/>
        <v>25</v>
      </c>
      <c r="AA97" s="14">
        <f t="shared" si="21"/>
        <v>9</v>
      </c>
      <c r="AB97" s="14">
        <f t="shared" si="22"/>
        <v>7</v>
      </c>
      <c r="AC97" s="14">
        <f t="shared" si="23"/>
        <v>3</v>
      </c>
      <c r="AD97" s="14">
        <f t="shared" si="24"/>
        <v>1</v>
      </c>
      <c r="AE97" s="14">
        <f t="shared" si="25"/>
        <v>1</v>
      </c>
      <c r="AF97" s="14">
        <f t="shared" si="26"/>
        <v>0</v>
      </c>
      <c r="AG97" s="14">
        <f t="shared" si="27"/>
        <v>0</v>
      </c>
      <c r="AH97" s="14">
        <f t="shared" si="28"/>
        <v>0</v>
      </c>
      <c r="AI97" s="9">
        <f t="shared" si="29"/>
        <v>37.0429252782194</v>
      </c>
    </row>
    <row r="98" spans="1:35">
      <c r="A98" s="1">
        <v>101999</v>
      </c>
      <c r="B98" s="14">
        <v>6</v>
      </c>
      <c r="C98" s="14">
        <v>6</v>
      </c>
      <c r="D98" s="2">
        <v>5.4</v>
      </c>
      <c r="E98" s="3">
        <v>6</v>
      </c>
      <c r="F98" s="14">
        <v>339</v>
      </c>
      <c r="G98" s="14">
        <v>198</v>
      </c>
      <c r="H98" s="14">
        <v>144</v>
      </c>
      <c r="I98" s="14">
        <v>72</v>
      </c>
      <c r="J98" s="14">
        <v>46</v>
      </c>
      <c r="K98" s="14">
        <v>15</v>
      </c>
      <c r="L98" s="14">
        <v>8</v>
      </c>
      <c r="M98" s="14">
        <v>5</v>
      </c>
      <c r="N98" s="14">
        <v>4</v>
      </c>
      <c r="O98" s="14">
        <v>2</v>
      </c>
      <c r="P98" s="14">
        <v>1</v>
      </c>
      <c r="Q98" s="14">
        <v>1</v>
      </c>
      <c r="R98" s="14">
        <v>0</v>
      </c>
      <c r="S98" s="14">
        <v>0</v>
      </c>
      <c r="T98" s="39">
        <v>2</v>
      </c>
      <c r="U98" s="14">
        <f t="shared" si="15"/>
        <v>835</v>
      </c>
      <c r="V98" s="14">
        <f t="shared" si="16"/>
        <v>496</v>
      </c>
      <c r="W98" s="14">
        <f t="shared" si="17"/>
        <v>298</v>
      </c>
      <c r="X98" s="14">
        <f t="shared" si="18"/>
        <v>154</v>
      </c>
      <c r="Y98" s="14">
        <f t="shared" si="19"/>
        <v>82</v>
      </c>
      <c r="Z98" s="14">
        <f t="shared" si="20"/>
        <v>36</v>
      </c>
      <c r="AA98" s="14">
        <f t="shared" si="21"/>
        <v>21</v>
      </c>
      <c r="AB98" s="14">
        <f t="shared" si="22"/>
        <v>13</v>
      </c>
      <c r="AC98" s="14">
        <f t="shared" si="23"/>
        <v>8</v>
      </c>
      <c r="AD98" s="14">
        <f t="shared" si="24"/>
        <v>4</v>
      </c>
      <c r="AE98" s="14">
        <f t="shared" si="25"/>
        <v>2</v>
      </c>
      <c r="AF98" s="14">
        <f t="shared" si="26"/>
        <v>1</v>
      </c>
      <c r="AG98" s="14">
        <f t="shared" si="27"/>
        <v>0</v>
      </c>
      <c r="AH98" s="14">
        <f t="shared" si="28"/>
        <v>0</v>
      </c>
      <c r="AI98" s="9">
        <f t="shared" si="29"/>
        <v>35.688622754491014</v>
      </c>
    </row>
    <row r="99" spans="1:35">
      <c r="A99" s="1">
        <v>101999</v>
      </c>
      <c r="B99" s="14">
        <v>6</v>
      </c>
      <c r="C99" s="14">
        <v>7</v>
      </c>
      <c r="D99" s="2">
        <v>5.46</v>
      </c>
      <c r="E99" s="3">
        <v>6</v>
      </c>
      <c r="F99" s="14">
        <v>106</v>
      </c>
      <c r="G99" s="14">
        <v>54</v>
      </c>
      <c r="H99" s="14">
        <v>38</v>
      </c>
      <c r="I99" s="14">
        <v>25</v>
      </c>
      <c r="J99" s="14">
        <v>8</v>
      </c>
      <c r="K99" s="14">
        <v>5</v>
      </c>
      <c r="L99" s="14">
        <v>1</v>
      </c>
      <c r="M99" s="14">
        <v>2</v>
      </c>
      <c r="N99" s="14">
        <v>1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39">
        <v>2</v>
      </c>
      <c r="U99" s="14">
        <f t="shared" si="15"/>
        <v>240</v>
      </c>
      <c r="V99" s="14">
        <f t="shared" si="16"/>
        <v>134</v>
      </c>
      <c r="W99" s="14">
        <f t="shared" si="17"/>
        <v>80</v>
      </c>
      <c r="X99" s="14">
        <f t="shared" si="18"/>
        <v>42</v>
      </c>
      <c r="Y99" s="14">
        <f t="shared" si="19"/>
        <v>17</v>
      </c>
      <c r="Z99" s="14">
        <f t="shared" si="20"/>
        <v>9</v>
      </c>
      <c r="AA99" s="14">
        <f t="shared" si="21"/>
        <v>4</v>
      </c>
      <c r="AB99" s="14">
        <f t="shared" si="22"/>
        <v>3</v>
      </c>
      <c r="AC99" s="14">
        <f t="shared" si="23"/>
        <v>1</v>
      </c>
      <c r="AD99" s="14">
        <f t="shared" si="24"/>
        <v>0</v>
      </c>
      <c r="AE99" s="14">
        <f t="shared" si="25"/>
        <v>0</v>
      </c>
      <c r="AF99" s="14">
        <f t="shared" si="26"/>
        <v>0</v>
      </c>
      <c r="AG99" s="14">
        <f t="shared" si="27"/>
        <v>0</v>
      </c>
      <c r="AH99" s="14">
        <f t="shared" si="28"/>
        <v>0</v>
      </c>
      <c r="AI99" s="9">
        <f t="shared" si="29"/>
        <v>33.333333333333329</v>
      </c>
    </row>
    <row r="100" spans="1:35">
      <c r="A100" s="1">
        <v>101999</v>
      </c>
      <c r="B100" s="14">
        <v>6</v>
      </c>
      <c r="C100" s="14">
        <v>8</v>
      </c>
      <c r="D100" s="2">
        <v>5.52</v>
      </c>
      <c r="E100" s="3">
        <v>6</v>
      </c>
      <c r="F100" s="14">
        <v>138</v>
      </c>
      <c r="G100" s="14">
        <v>78</v>
      </c>
      <c r="H100" s="14">
        <v>44</v>
      </c>
      <c r="I100" s="14">
        <v>18</v>
      </c>
      <c r="J100" s="14">
        <v>6</v>
      </c>
      <c r="K100" s="14">
        <v>4</v>
      </c>
      <c r="L100" s="14">
        <v>4</v>
      </c>
      <c r="M100" s="14">
        <v>1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39">
        <v>2</v>
      </c>
      <c r="U100" s="14">
        <f t="shared" si="15"/>
        <v>293</v>
      </c>
      <c r="V100" s="14">
        <f t="shared" si="16"/>
        <v>155</v>
      </c>
      <c r="W100" s="14">
        <f t="shared" si="17"/>
        <v>77</v>
      </c>
      <c r="X100" s="14">
        <f t="shared" si="18"/>
        <v>33</v>
      </c>
      <c r="Y100" s="14">
        <f t="shared" si="19"/>
        <v>15</v>
      </c>
      <c r="Z100" s="14">
        <f t="shared" si="20"/>
        <v>9</v>
      </c>
      <c r="AA100" s="14">
        <f t="shared" si="21"/>
        <v>5</v>
      </c>
      <c r="AB100" s="14">
        <f t="shared" si="22"/>
        <v>1</v>
      </c>
      <c r="AC100" s="14">
        <f t="shared" si="23"/>
        <v>0</v>
      </c>
      <c r="AD100" s="14">
        <f t="shared" si="24"/>
        <v>0</v>
      </c>
      <c r="AE100" s="14">
        <f t="shared" si="25"/>
        <v>0</v>
      </c>
      <c r="AF100" s="14">
        <f t="shared" si="26"/>
        <v>0</v>
      </c>
      <c r="AG100" s="14">
        <f t="shared" si="27"/>
        <v>0</v>
      </c>
      <c r="AH100" s="14">
        <f t="shared" si="28"/>
        <v>0</v>
      </c>
      <c r="AI100" s="9">
        <f t="shared" si="29"/>
        <v>26.27986348122867</v>
      </c>
    </row>
    <row r="101" spans="1:35">
      <c r="A101" s="1">
        <v>101999</v>
      </c>
      <c r="B101" s="14">
        <v>6</v>
      </c>
      <c r="C101" s="14">
        <v>9</v>
      </c>
      <c r="D101" s="2">
        <v>5.58</v>
      </c>
      <c r="E101" s="3">
        <v>6</v>
      </c>
      <c r="F101" s="14">
        <v>52</v>
      </c>
      <c r="G101" s="14">
        <v>24</v>
      </c>
      <c r="H101" s="14">
        <v>18</v>
      </c>
      <c r="I101" s="14">
        <v>10</v>
      </c>
      <c r="J101" s="14">
        <v>2</v>
      </c>
      <c r="K101" s="14">
        <v>0</v>
      </c>
      <c r="L101" s="14">
        <v>0</v>
      </c>
      <c r="M101" s="14">
        <v>0</v>
      </c>
      <c r="N101" s="14">
        <v>1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39">
        <v>2</v>
      </c>
      <c r="U101" s="14">
        <f t="shared" si="15"/>
        <v>107</v>
      </c>
      <c r="V101" s="14">
        <f t="shared" si="16"/>
        <v>55</v>
      </c>
      <c r="W101" s="14">
        <f t="shared" si="17"/>
        <v>31</v>
      </c>
      <c r="X101" s="14">
        <f t="shared" si="18"/>
        <v>13</v>
      </c>
      <c r="Y101" s="14">
        <f t="shared" si="19"/>
        <v>3</v>
      </c>
      <c r="Z101" s="14">
        <f t="shared" si="20"/>
        <v>1</v>
      </c>
      <c r="AA101" s="14">
        <f t="shared" si="21"/>
        <v>1</v>
      </c>
      <c r="AB101" s="14">
        <f t="shared" si="22"/>
        <v>1</v>
      </c>
      <c r="AC101" s="14">
        <f t="shared" si="23"/>
        <v>1</v>
      </c>
      <c r="AD101" s="14">
        <f t="shared" si="24"/>
        <v>0</v>
      </c>
      <c r="AE101" s="14">
        <f t="shared" si="25"/>
        <v>0</v>
      </c>
      <c r="AF101" s="14">
        <f t="shared" si="26"/>
        <v>0</v>
      </c>
      <c r="AG101" s="14">
        <f t="shared" si="27"/>
        <v>0</v>
      </c>
      <c r="AH101" s="14">
        <f t="shared" si="28"/>
        <v>0</v>
      </c>
      <c r="AI101" s="9">
        <f t="shared" si="29"/>
        <v>28.971962616822427</v>
      </c>
    </row>
    <row r="102" spans="1:35">
      <c r="A102" s="1">
        <v>101999</v>
      </c>
      <c r="B102" s="14">
        <v>6</v>
      </c>
      <c r="C102" s="14">
        <v>10</v>
      </c>
      <c r="D102" s="2">
        <v>5.64</v>
      </c>
      <c r="E102" s="3">
        <v>6</v>
      </c>
      <c r="F102" s="14">
        <v>103</v>
      </c>
      <c r="G102" s="14">
        <v>64</v>
      </c>
      <c r="H102" s="14">
        <v>59</v>
      </c>
      <c r="I102" s="14">
        <v>24</v>
      </c>
      <c r="J102" s="14">
        <v>13</v>
      </c>
      <c r="K102" s="14">
        <v>4</v>
      </c>
      <c r="L102" s="14">
        <v>1</v>
      </c>
      <c r="M102" s="14">
        <v>1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39">
        <v>2</v>
      </c>
      <c r="U102" s="14">
        <f t="shared" si="15"/>
        <v>269</v>
      </c>
      <c r="V102" s="14">
        <f t="shared" si="16"/>
        <v>166</v>
      </c>
      <c r="W102" s="14">
        <f t="shared" si="17"/>
        <v>102</v>
      </c>
      <c r="X102" s="14">
        <f t="shared" si="18"/>
        <v>43</v>
      </c>
      <c r="Y102" s="14">
        <f t="shared" si="19"/>
        <v>19</v>
      </c>
      <c r="Z102" s="14">
        <f t="shared" si="20"/>
        <v>6</v>
      </c>
      <c r="AA102" s="14">
        <f t="shared" si="21"/>
        <v>2</v>
      </c>
      <c r="AB102" s="14">
        <f t="shared" si="22"/>
        <v>1</v>
      </c>
      <c r="AC102" s="14">
        <f t="shared" si="23"/>
        <v>0</v>
      </c>
      <c r="AD102" s="14">
        <f t="shared" si="24"/>
        <v>0</v>
      </c>
      <c r="AE102" s="14">
        <f t="shared" si="25"/>
        <v>0</v>
      </c>
      <c r="AF102" s="14">
        <f t="shared" si="26"/>
        <v>0</v>
      </c>
      <c r="AG102" s="14">
        <f t="shared" si="27"/>
        <v>0</v>
      </c>
      <c r="AH102" s="14">
        <f t="shared" si="28"/>
        <v>0</v>
      </c>
      <c r="AI102" s="9">
        <f t="shared" si="29"/>
        <v>37.918215613382898</v>
      </c>
    </row>
    <row r="103" spans="1:35">
      <c r="A103" s="1">
        <v>101999</v>
      </c>
      <c r="B103" s="14">
        <v>6</v>
      </c>
      <c r="C103" s="14">
        <v>11</v>
      </c>
      <c r="D103" s="2">
        <v>5.7</v>
      </c>
      <c r="E103" s="3">
        <v>7</v>
      </c>
      <c r="F103" s="14">
        <v>75</v>
      </c>
      <c r="G103" s="14">
        <v>42</v>
      </c>
      <c r="H103" s="14">
        <v>27</v>
      </c>
      <c r="I103" s="14">
        <v>17</v>
      </c>
      <c r="J103" s="14">
        <v>4</v>
      </c>
      <c r="K103" s="14">
        <v>3</v>
      </c>
      <c r="L103" s="14">
        <v>3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39">
        <v>2</v>
      </c>
      <c r="U103" s="14">
        <f t="shared" si="15"/>
        <v>171</v>
      </c>
      <c r="V103" s="14">
        <f t="shared" si="16"/>
        <v>96</v>
      </c>
      <c r="W103" s="14">
        <f t="shared" si="17"/>
        <v>54</v>
      </c>
      <c r="X103" s="14">
        <f t="shared" si="18"/>
        <v>27</v>
      </c>
      <c r="Y103" s="14">
        <f t="shared" si="19"/>
        <v>10</v>
      </c>
      <c r="Z103" s="14">
        <f t="shared" si="20"/>
        <v>6</v>
      </c>
      <c r="AA103" s="14">
        <f t="shared" si="21"/>
        <v>3</v>
      </c>
      <c r="AB103" s="14">
        <f t="shared" si="22"/>
        <v>0</v>
      </c>
      <c r="AC103" s="14">
        <f t="shared" si="23"/>
        <v>0</v>
      </c>
      <c r="AD103" s="14">
        <f t="shared" si="24"/>
        <v>0</v>
      </c>
      <c r="AE103" s="14">
        <f t="shared" si="25"/>
        <v>0</v>
      </c>
      <c r="AF103" s="14">
        <f t="shared" si="26"/>
        <v>0</v>
      </c>
      <c r="AG103" s="14">
        <f t="shared" si="27"/>
        <v>0</v>
      </c>
      <c r="AH103" s="14">
        <f t="shared" si="28"/>
        <v>0</v>
      </c>
      <c r="AI103" s="9">
        <f t="shared" si="29"/>
        <v>31.578947368421051</v>
      </c>
    </row>
    <row r="104" spans="1:35">
      <c r="A104" s="1">
        <v>101999</v>
      </c>
      <c r="B104" s="14">
        <v>6</v>
      </c>
      <c r="C104" s="14">
        <v>12</v>
      </c>
      <c r="D104" s="2">
        <v>5.77</v>
      </c>
      <c r="E104" s="3">
        <v>6</v>
      </c>
      <c r="F104" s="14">
        <v>107</v>
      </c>
      <c r="G104" s="14">
        <v>66</v>
      </c>
      <c r="H104" s="14">
        <v>41</v>
      </c>
      <c r="I104" s="14">
        <v>17</v>
      </c>
      <c r="J104" s="14">
        <v>7</v>
      </c>
      <c r="K104" s="14">
        <v>2</v>
      </c>
      <c r="L104" s="14">
        <v>1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39">
        <v>2</v>
      </c>
      <c r="U104" s="14">
        <f t="shared" si="15"/>
        <v>241</v>
      </c>
      <c r="V104" s="14">
        <f t="shared" si="16"/>
        <v>134</v>
      </c>
      <c r="W104" s="14">
        <f t="shared" si="17"/>
        <v>68</v>
      </c>
      <c r="X104" s="14">
        <f t="shared" si="18"/>
        <v>27</v>
      </c>
      <c r="Y104" s="14">
        <f t="shared" si="19"/>
        <v>10</v>
      </c>
      <c r="Z104" s="14">
        <f t="shared" si="20"/>
        <v>3</v>
      </c>
      <c r="AA104" s="14">
        <f t="shared" si="21"/>
        <v>1</v>
      </c>
      <c r="AB104" s="14">
        <f t="shared" si="22"/>
        <v>0</v>
      </c>
      <c r="AC104" s="14">
        <f t="shared" si="23"/>
        <v>0</v>
      </c>
      <c r="AD104" s="14">
        <f t="shared" si="24"/>
        <v>0</v>
      </c>
      <c r="AE104" s="14">
        <f t="shared" si="25"/>
        <v>0</v>
      </c>
      <c r="AF104" s="14">
        <f t="shared" si="26"/>
        <v>0</v>
      </c>
      <c r="AG104" s="14">
        <f t="shared" si="27"/>
        <v>0</v>
      </c>
      <c r="AH104" s="14">
        <f t="shared" si="28"/>
        <v>0</v>
      </c>
      <c r="AI104" s="9">
        <f t="shared" si="29"/>
        <v>28.215767634854771</v>
      </c>
    </row>
    <row r="105" spans="1:35">
      <c r="A105" s="1">
        <v>101999</v>
      </c>
      <c r="B105" s="14">
        <v>6</v>
      </c>
      <c r="C105" s="14">
        <v>13</v>
      </c>
      <c r="D105" s="2">
        <v>5.83</v>
      </c>
      <c r="E105" s="3">
        <v>5</v>
      </c>
      <c r="F105" s="14">
        <v>50</v>
      </c>
      <c r="G105" s="14">
        <v>34</v>
      </c>
      <c r="H105" s="14">
        <v>36</v>
      </c>
      <c r="I105" s="14">
        <v>16</v>
      </c>
      <c r="J105" s="14">
        <v>9</v>
      </c>
      <c r="K105" s="14">
        <v>6</v>
      </c>
      <c r="L105" s="14">
        <v>2</v>
      </c>
      <c r="M105" s="14">
        <v>2</v>
      </c>
      <c r="N105" s="14">
        <v>1</v>
      </c>
      <c r="O105" s="14">
        <v>4</v>
      </c>
      <c r="P105" s="14">
        <v>0</v>
      </c>
      <c r="Q105" s="14">
        <v>0</v>
      </c>
      <c r="R105" s="14">
        <v>0</v>
      </c>
      <c r="S105" s="14">
        <v>0</v>
      </c>
      <c r="T105" s="39">
        <v>2</v>
      </c>
      <c r="U105" s="14">
        <f t="shared" si="15"/>
        <v>160</v>
      </c>
      <c r="V105" s="14">
        <f t="shared" si="16"/>
        <v>110</v>
      </c>
      <c r="W105" s="14">
        <f t="shared" si="17"/>
        <v>76</v>
      </c>
      <c r="X105" s="14">
        <f t="shared" si="18"/>
        <v>40</v>
      </c>
      <c r="Y105" s="14">
        <f t="shared" si="19"/>
        <v>24</v>
      </c>
      <c r="Z105" s="14">
        <f t="shared" si="20"/>
        <v>15</v>
      </c>
      <c r="AA105" s="14">
        <f t="shared" si="21"/>
        <v>9</v>
      </c>
      <c r="AB105" s="14">
        <f t="shared" si="22"/>
        <v>7</v>
      </c>
      <c r="AC105" s="14">
        <f t="shared" si="23"/>
        <v>5</v>
      </c>
      <c r="AD105" s="14">
        <f t="shared" si="24"/>
        <v>4</v>
      </c>
      <c r="AE105" s="14">
        <f t="shared" si="25"/>
        <v>0</v>
      </c>
      <c r="AF105" s="14">
        <f t="shared" si="26"/>
        <v>0</v>
      </c>
      <c r="AG105" s="14">
        <f t="shared" si="27"/>
        <v>0</v>
      </c>
      <c r="AH105" s="14">
        <f t="shared" si="28"/>
        <v>0</v>
      </c>
      <c r="AI105" s="9">
        <f t="shared" si="29"/>
        <v>47.5</v>
      </c>
    </row>
    <row r="106" spans="1:35">
      <c r="A106" s="1">
        <v>101999</v>
      </c>
      <c r="B106" s="14">
        <v>6</v>
      </c>
      <c r="C106" s="14">
        <v>14</v>
      </c>
      <c r="D106" s="2">
        <v>5.88</v>
      </c>
      <c r="E106" s="3">
        <v>5</v>
      </c>
      <c r="F106" s="14">
        <v>44</v>
      </c>
      <c r="G106" s="14">
        <v>28</v>
      </c>
      <c r="H106" s="14">
        <v>13</v>
      </c>
      <c r="I106" s="14">
        <v>7</v>
      </c>
      <c r="J106" s="14">
        <v>5</v>
      </c>
      <c r="K106" s="14">
        <v>2</v>
      </c>
      <c r="L106" s="14">
        <v>0</v>
      </c>
      <c r="M106" s="14">
        <v>0</v>
      </c>
      <c r="N106" s="14">
        <v>1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39">
        <v>2</v>
      </c>
      <c r="U106" s="14">
        <f t="shared" si="15"/>
        <v>100</v>
      </c>
      <c r="V106" s="14">
        <f t="shared" si="16"/>
        <v>56</v>
      </c>
      <c r="W106" s="14">
        <f t="shared" si="17"/>
        <v>28</v>
      </c>
      <c r="X106" s="14">
        <f t="shared" si="18"/>
        <v>15</v>
      </c>
      <c r="Y106" s="14">
        <f t="shared" si="19"/>
        <v>8</v>
      </c>
      <c r="Z106" s="14">
        <f t="shared" si="20"/>
        <v>3</v>
      </c>
      <c r="AA106" s="14">
        <f t="shared" si="21"/>
        <v>1</v>
      </c>
      <c r="AB106" s="14">
        <f t="shared" si="22"/>
        <v>1</v>
      </c>
      <c r="AC106" s="14">
        <f t="shared" si="23"/>
        <v>1</v>
      </c>
      <c r="AD106" s="14">
        <f t="shared" si="24"/>
        <v>0</v>
      </c>
      <c r="AE106" s="14">
        <f t="shared" si="25"/>
        <v>0</v>
      </c>
      <c r="AF106" s="14">
        <f t="shared" si="26"/>
        <v>0</v>
      </c>
      <c r="AG106" s="14">
        <f t="shared" si="27"/>
        <v>0</v>
      </c>
      <c r="AH106" s="14">
        <f t="shared" si="28"/>
        <v>0</v>
      </c>
      <c r="AI106" s="9">
        <f t="shared" si="29"/>
        <v>28.000000000000004</v>
      </c>
    </row>
    <row r="107" spans="1:35">
      <c r="A107" s="1">
        <v>101999</v>
      </c>
      <c r="B107" s="14">
        <v>6</v>
      </c>
      <c r="C107" s="14">
        <v>15</v>
      </c>
      <c r="D107" s="2">
        <v>5.93</v>
      </c>
      <c r="E107" s="3">
        <v>6</v>
      </c>
      <c r="F107" s="14">
        <v>46</v>
      </c>
      <c r="G107" s="14">
        <v>24</v>
      </c>
      <c r="H107" s="14">
        <v>13</v>
      </c>
      <c r="I107" s="14">
        <v>6</v>
      </c>
      <c r="J107" s="14">
        <v>7</v>
      </c>
      <c r="K107" s="14">
        <v>4</v>
      </c>
      <c r="L107" s="14">
        <v>1</v>
      </c>
      <c r="M107" s="14">
        <v>1</v>
      </c>
      <c r="N107" s="14">
        <v>1</v>
      </c>
      <c r="O107" s="14">
        <v>1</v>
      </c>
      <c r="P107" s="14">
        <v>1</v>
      </c>
      <c r="Q107" s="14">
        <v>0</v>
      </c>
      <c r="R107" s="14">
        <v>1</v>
      </c>
      <c r="S107" s="14">
        <v>0</v>
      </c>
      <c r="T107" s="39">
        <v>2</v>
      </c>
      <c r="U107" s="14">
        <f t="shared" si="15"/>
        <v>106</v>
      </c>
      <c r="V107" s="14">
        <f t="shared" si="16"/>
        <v>60</v>
      </c>
      <c r="W107" s="14">
        <f t="shared" si="17"/>
        <v>36</v>
      </c>
      <c r="X107" s="14">
        <f t="shared" si="18"/>
        <v>23</v>
      </c>
      <c r="Y107" s="14">
        <f t="shared" si="19"/>
        <v>17</v>
      </c>
      <c r="Z107" s="14">
        <f t="shared" si="20"/>
        <v>10</v>
      </c>
      <c r="AA107" s="14">
        <f t="shared" si="21"/>
        <v>6</v>
      </c>
      <c r="AB107" s="14">
        <f t="shared" si="22"/>
        <v>5</v>
      </c>
      <c r="AC107" s="14">
        <f t="shared" si="23"/>
        <v>4</v>
      </c>
      <c r="AD107" s="14">
        <f t="shared" si="24"/>
        <v>3</v>
      </c>
      <c r="AE107" s="14">
        <f t="shared" si="25"/>
        <v>2</v>
      </c>
      <c r="AF107" s="14">
        <f t="shared" si="26"/>
        <v>1</v>
      </c>
      <c r="AG107" s="14">
        <f t="shared" si="27"/>
        <v>1</v>
      </c>
      <c r="AH107" s="14">
        <f t="shared" si="28"/>
        <v>0</v>
      </c>
      <c r="AI107" s="9">
        <f t="shared" si="29"/>
        <v>33.962264150943398</v>
      </c>
    </row>
    <row r="108" spans="1:35">
      <c r="A108" s="1">
        <v>101999</v>
      </c>
      <c r="B108" s="14">
        <v>6</v>
      </c>
      <c r="C108" s="14">
        <v>16</v>
      </c>
      <c r="D108" s="2">
        <v>5.99</v>
      </c>
      <c r="E108" s="3">
        <v>6</v>
      </c>
      <c r="F108" s="14">
        <v>53</v>
      </c>
      <c r="G108" s="14">
        <v>38</v>
      </c>
      <c r="H108" s="14">
        <v>22</v>
      </c>
      <c r="I108" s="14">
        <v>18</v>
      </c>
      <c r="J108" s="14">
        <v>7</v>
      </c>
      <c r="K108" s="14">
        <v>2</v>
      </c>
      <c r="L108" s="14">
        <v>3</v>
      </c>
      <c r="M108" s="14">
        <v>0</v>
      </c>
      <c r="N108" s="14">
        <v>0</v>
      </c>
      <c r="O108" s="14">
        <v>0</v>
      </c>
      <c r="P108" s="14">
        <v>0</v>
      </c>
      <c r="Q108" s="14">
        <v>1</v>
      </c>
      <c r="R108" s="14">
        <v>0</v>
      </c>
      <c r="S108" s="14">
        <v>0</v>
      </c>
      <c r="T108" s="39">
        <v>2</v>
      </c>
      <c r="U108" s="14">
        <f t="shared" si="15"/>
        <v>144</v>
      </c>
      <c r="V108" s="14">
        <f t="shared" si="16"/>
        <v>91</v>
      </c>
      <c r="W108" s="14">
        <f t="shared" si="17"/>
        <v>53</v>
      </c>
      <c r="X108" s="14">
        <f t="shared" si="18"/>
        <v>31</v>
      </c>
      <c r="Y108" s="14">
        <f t="shared" si="19"/>
        <v>13</v>
      </c>
      <c r="Z108" s="14">
        <f t="shared" si="20"/>
        <v>6</v>
      </c>
      <c r="AA108" s="14">
        <f t="shared" si="21"/>
        <v>4</v>
      </c>
      <c r="AB108" s="14">
        <f t="shared" si="22"/>
        <v>1</v>
      </c>
      <c r="AC108" s="14">
        <f t="shared" si="23"/>
        <v>1</v>
      </c>
      <c r="AD108" s="14">
        <f t="shared" si="24"/>
        <v>1</v>
      </c>
      <c r="AE108" s="14">
        <f t="shared" si="25"/>
        <v>1</v>
      </c>
      <c r="AF108" s="14">
        <f t="shared" si="26"/>
        <v>1</v>
      </c>
      <c r="AG108" s="14">
        <f t="shared" si="27"/>
        <v>0</v>
      </c>
      <c r="AH108" s="14">
        <f t="shared" si="28"/>
        <v>0</v>
      </c>
      <c r="AI108" s="9">
        <f t="shared" si="29"/>
        <v>36.805555555555557</v>
      </c>
    </row>
    <row r="109" spans="1:35">
      <c r="A109" s="1">
        <v>101999</v>
      </c>
      <c r="B109" s="14">
        <v>6</v>
      </c>
      <c r="C109" s="14">
        <v>17</v>
      </c>
      <c r="D109" s="2">
        <v>6.05</v>
      </c>
      <c r="E109" s="3">
        <v>7</v>
      </c>
      <c r="F109" s="14">
        <v>44</v>
      </c>
      <c r="G109" s="14">
        <v>32</v>
      </c>
      <c r="H109" s="14">
        <v>11</v>
      </c>
      <c r="I109" s="14">
        <v>11</v>
      </c>
      <c r="J109" s="14">
        <v>1</v>
      </c>
      <c r="K109" s="14">
        <v>3</v>
      </c>
      <c r="L109" s="14">
        <v>0</v>
      </c>
      <c r="M109" s="14">
        <v>1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1</v>
      </c>
      <c r="T109" s="39">
        <v>2</v>
      </c>
      <c r="U109" s="14">
        <f t="shared" si="15"/>
        <v>104</v>
      </c>
      <c r="V109" s="14">
        <f t="shared" si="16"/>
        <v>60</v>
      </c>
      <c r="W109" s="14">
        <f t="shared" si="17"/>
        <v>28</v>
      </c>
      <c r="X109" s="14">
        <f t="shared" si="18"/>
        <v>17</v>
      </c>
      <c r="Y109" s="14">
        <f t="shared" si="19"/>
        <v>6</v>
      </c>
      <c r="Z109" s="14">
        <f t="shared" si="20"/>
        <v>5</v>
      </c>
      <c r="AA109" s="14">
        <f t="shared" si="21"/>
        <v>2</v>
      </c>
      <c r="AB109" s="14">
        <f t="shared" si="22"/>
        <v>2</v>
      </c>
      <c r="AC109" s="14">
        <f t="shared" si="23"/>
        <v>1</v>
      </c>
      <c r="AD109" s="14">
        <f t="shared" si="24"/>
        <v>1</v>
      </c>
      <c r="AE109" s="14">
        <f t="shared" si="25"/>
        <v>1</v>
      </c>
      <c r="AF109" s="14">
        <f t="shared" si="26"/>
        <v>1</v>
      </c>
      <c r="AG109" s="14">
        <f t="shared" si="27"/>
        <v>1</v>
      </c>
      <c r="AH109" s="14">
        <f t="shared" si="28"/>
        <v>1</v>
      </c>
      <c r="AI109" s="9">
        <f t="shared" si="29"/>
        <v>26.923076923076923</v>
      </c>
    </row>
    <row r="110" spans="1:35">
      <c r="A110" s="1">
        <v>102099</v>
      </c>
      <c r="B110" s="14">
        <v>7</v>
      </c>
      <c r="C110" s="14">
        <v>1</v>
      </c>
      <c r="D110" s="2">
        <v>6.12</v>
      </c>
      <c r="E110" s="3">
        <v>6.4</v>
      </c>
      <c r="F110" s="14">
        <v>83</v>
      </c>
      <c r="G110" s="14">
        <v>50</v>
      </c>
      <c r="H110" s="14">
        <v>40</v>
      </c>
      <c r="I110" s="14">
        <v>38</v>
      </c>
      <c r="J110" s="14">
        <v>6</v>
      </c>
      <c r="K110" s="14">
        <v>3</v>
      </c>
      <c r="L110" s="14">
        <v>0</v>
      </c>
      <c r="M110" s="14">
        <v>3</v>
      </c>
      <c r="N110" s="14">
        <v>0</v>
      </c>
      <c r="O110" s="14">
        <v>1</v>
      </c>
      <c r="P110" s="14">
        <v>1</v>
      </c>
      <c r="Q110" s="14">
        <v>0</v>
      </c>
      <c r="R110" s="14">
        <v>0</v>
      </c>
      <c r="S110" s="14">
        <v>0</v>
      </c>
      <c r="T110" s="39">
        <v>2</v>
      </c>
      <c r="U110" s="14">
        <f t="shared" si="15"/>
        <v>225</v>
      </c>
      <c r="V110" s="14">
        <f t="shared" si="16"/>
        <v>142</v>
      </c>
      <c r="W110" s="14">
        <f t="shared" si="17"/>
        <v>92</v>
      </c>
      <c r="X110" s="14">
        <f t="shared" si="18"/>
        <v>52</v>
      </c>
      <c r="Y110" s="14">
        <f t="shared" si="19"/>
        <v>14</v>
      </c>
      <c r="Z110" s="14">
        <f t="shared" si="20"/>
        <v>8</v>
      </c>
      <c r="AA110" s="14">
        <f t="shared" si="21"/>
        <v>5</v>
      </c>
      <c r="AB110" s="14">
        <f t="shared" si="22"/>
        <v>5</v>
      </c>
      <c r="AC110" s="14">
        <f t="shared" si="23"/>
        <v>2</v>
      </c>
      <c r="AD110" s="14">
        <f t="shared" si="24"/>
        <v>2</v>
      </c>
      <c r="AE110" s="14">
        <f t="shared" si="25"/>
        <v>1</v>
      </c>
      <c r="AF110" s="14">
        <f t="shared" si="26"/>
        <v>0</v>
      </c>
      <c r="AG110" s="14">
        <f t="shared" si="27"/>
        <v>0</v>
      </c>
      <c r="AH110" s="14">
        <f t="shared" si="28"/>
        <v>0</v>
      </c>
      <c r="AI110" s="9">
        <f t="shared" si="29"/>
        <v>40.888888888888893</v>
      </c>
    </row>
    <row r="111" spans="1:35">
      <c r="A111" s="1">
        <v>102099</v>
      </c>
      <c r="B111" s="14">
        <v>7</v>
      </c>
      <c r="C111" s="14">
        <v>2</v>
      </c>
      <c r="D111" s="2">
        <v>6.1840000000000002</v>
      </c>
      <c r="E111" s="3">
        <v>5.3</v>
      </c>
      <c r="F111" s="14">
        <v>66</v>
      </c>
      <c r="G111" s="14">
        <v>43</v>
      </c>
      <c r="H111" s="14">
        <v>37</v>
      </c>
      <c r="I111" s="14">
        <v>18</v>
      </c>
      <c r="J111" s="14">
        <v>8</v>
      </c>
      <c r="K111" s="14">
        <v>4</v>
      </c>
      <c r="L111" s="14">
        <v>4</v>
      </c>
      <c r="M111" s="14">
        <v>0</v>
      </c>
      <c r="N111" s="14">
        <v>1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39">
        <v>2</v>
      </c>
      <c r="U111" s="14">
        <f t="shared" si="15"/>
        <v>181</v>
      </c>
      <c r="V111" s="14">
        <f t="shared" si="16"/>
        <v>115</v>
      </c>
      <c r="W111" s="14">
        <f t="shared" si="17"/>
        <v>72</v>
      </c>
      <c r="X111" s="14">
        <f t="shared" si="18"/>
        <v>35</v>
      </c>
      <c r="Y111" s="14">
        <f t="shared" si="19"/>
        <v>17</v>
      </c>
      <c r="Z111" s="14">
        <f t="shared" si="20"/>
        <v>9</v>
      </c>
      <c r="AA111" s="14">
        <f t="shared" si="21"/>
        <v>5</v>
      </c>
      <c r="AB111" s="14">
        <f t="shared" si="22"/>
        <v>1</v>
      </c>
      <c r="AC111" s="14">
        <f t="shared" si="23"/>
        <v>1</v>
      </c>
      <c r="AD111" s="14">
        <f t="shared" si="24"/>
        <v>0</v>
      </c>
      <c r="AE111" s="14">
        <f t="shared" si="25"/>
        <v>0</v>
      </c>
      <c r="AF111" s="14">
        <f t="shared" si="26"/>
        <v>0</v>
      </c>
      <c r="AG111" s="14">
        <f t="shared" si="27"/>
        <v>0</v>
      </c>
      <c r="AH111" s="14">
        <f t="shared" si="28"/>
        <v>0</v>
      </c>
      <c r="AI111" s="9">
        <f t="shared" si="29"/>
        <v>39.77900552486188</v>
      </c>
    </row>
    <row r="112" spans="1:35">
      <c r="A112" s="1">
        <v>102099</v>
      </c>
      <c r="B112" s="14">
        <v>7</v>
      </c>
      <c r="C112" s="14">
        <v>3</v>
      </c>
      <c r="D112" s="2">
        <v>6.2370000000000001</v>
      </c>
      <c r="E112" s="3">
        <v>5.3</v>
      </c>
      <c r="F112" s="14">
        <v>70</v>
      </c>
      <c r="G112" s="14">
        <v>37</v>
      </c>
      <c r="H112" s="14">
        <v>15</v>
      </c>
      <c r="I112" s="14">
        <v>9</v>
      </c>
      <c r="J112" s="14">
        <v>9</v>
      </c>
      <c r="K112" s="14">
        <v>2</v>
      </c>
      <c r="L112" s="14">
        <v>1</v>
      </c>
      <c r="M112" s="14">
        <v>1</v>
      </c>
      <c r="N112" s="14">
        <v>0</v>
      </c>
      <c r="O112" s="14">
        <v>1</v>
      </c>
      <c r="P112" s="14">
        <v>0</v>
      </c>
      <c r="Q112" s="14">
        <v>0</v>
      </c>
      <c r="R112" s="14">
        <v>0</v>
      </c>
      <c r="S112" s="14">
        <v>0</v>
      </c>
      <c r="T112" s="39">
        <v>2</v>
      </c>
      <c r="U112" s="14">
        <f t="shared" si="15"/>
        <v>145</v>
      </c>
      <c r="V112" s="14">
        <f t="shared" si="16"/>
        <v>75</v>
      </c>
      <c r="W112" s="14">
        <f t="shared" si="17"/>
        <v>38</v>
      </c>
      <c r="X112" s="14">
        <f t="shared" si="18"/>
        <v>23</v>
      </c>
      <c r="Y112" s="14">
        <f t="shared" si="19"/>
        <v>14</v>
      </c>
      <c r="Z112" s="14">
        <f t="shared" si="20"/>
        <v>5</v>
      </c>
      <c r="AA112" s="14">
        <f t="shared" si="21"/>
        <v>3</v>
      </c>
      <c r="AB112" s="14">
        <f t="shared" si="22"/>
        <v>2</v>
      </c>
      <c r="AC112" s="14">
        <f t="shared" si="23"/>
        <v>1</v>
      </c>
      <c r="AD112" s="14">
        <f t="shared" si="24"/>
        <v>1</v>
      </c>
      <c r="AE112" s="14">
        <f t="shared" si="25"/>
        <v>0</v>
      </c>
      <c r="AF112" s="14">
        <f t="shared" si="26"/>
        <v>0</v>
      </c>
      <c r="AG112" s="14">
        <f t="shared" si="27"/>
        <v>0</v>
      </c>
      <c r="AH112" s="14">
        <f t="shared" si="28"/>
        <v>0</v>
      </c>
      <c r="AI112" s="9">
        <f t="shared" si="29"/>
        <v>26.206896551724139</v>
      </c>
    </row>
    <row r="113" spans="1:35">
      <c r="A113" s="1">
        <v>102099</v>
      </c>
      <c r="B113" s="14">
        <v>7</v>
      </c>
      <c r="C113" s="14">
        <v>4</v>
      </c>
      <c r="D113" s="2">
        <v>6.29</v>
      </c>
      <c r="E113" s="3">
        <v>5.3</v>
      </c>
      <c r="F113" s="14">
        <v>40</v>
      </c>
      <c r="G113" s="14">
        <v>14</v>
      </c>
      <c r="H113" s="14">
        <v>19</v>
      </c>
      <c r="I113" s="14">
        <v>7</v>
      </c>
      <c r="J113" s="14">
        <v>6</v>
      </c>
      <c r="K113" s="14">
        <v>3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39">
        <v>2</v>
      </c>
      <c r="U113" s="14">
        <f t="shared" si="15"/>
        <v>89</v>
      </c>
      <c r="V113" s="14">
        <f t="shared" si="16"/>
        <v>49</v>
      </c>
      <c r="W113" s="14">
        <f t="shared" si="17"/>
        <v>35</v>
      </c>
      <c r="X113" s="14">
        <f t="shared" si="18"/>
        <v>16</v>
      </c>
      <c r="Y113" s="14">
        <f t="shared" si="19"/>
        <v>9</v>
      </c>
      <c r="Z113" s="14">
        <f t="shared" si="20"/>
        <v>3</v>
      </c>
      <c r="AA113" s="14">
        <f t="shared" si="21"/>
        <v>0</v>
      </c>
      <c r="AB113" s="14">
        <f t="shared" si="22"/>
        <v>0</v>
      </c>
      <c r="AC113" s="14">
        <f t="shared" si="23"/>
        <v>0</v>
      </c>
      <c r="AD113" s="14">
        <f t="shared" si="24"/>
        <v>0</v>
      </c>
      <c r="AE113" s="14">
        <f t="shared" si="25"/>
        <v>0</v>
      </c>
      <c r="AF113" s="14">
        <f t="shared" si="26"/>
        <v>0</v>
      </c>
      <c r="AG113" s="14">
        <f t="shared" si="27"/>
        <v>0</v>
      </c>
      <c r="AH113" s="14">
        <f t="shared" si="28"/>
        <v>0</v>
      </c>
      <c r="AI113" s="9">
        <f t="shared" si="29"/>
        <v>39.325842696629216</v>
      </c>
    </row>
    <row r="114" spans="1:35">
      <c r="A114" s="1">
        <v>102099</v>
      </c>
      <c r="B114" s="14">
        <v>7</v>
      </c>
      <c r="C114" s="14">
        <v>5</v>
      </c>
      <c r="D114" s="2">
        <v>6.343</v>
      </c>
      <c r="E114" s="3">
        <v>5.3</v>
      </c>
      <c r="F114" s="14">
        <v>54</v>
      </c>
      <c r="G114" s="14">
        <v>35</v>
      </c>
      <c r="H114" s="14">
        <v>23</v>
      </c>
      <c r="I114" s="14">
        <v>13</v>
      </c>
      <c r="J114" s="14">
        <v>5</v>
      </c>
      <c r="K114" s="14">
        <v>1</v>
      </c>
      <c r="L114" s="14">
        <v>0</v>
      </c>
      <c r="M114" s="14">
        <v>0</v>
      </c>
      <c r="N114" s="14">
        <v>1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39">
        <v>2</v>
      </c>
      <c r="U114" s="14">
        <f t="shared" si="15"/>
        <v>132</v>
      </c>
      <c r="V114" s="14">
        <f t="shared" si="16"/>
        <v>78</v>
      </c>
      <c r="W114" s="14">
        <f t="shared" si="17"/>
        <v>43</v>
      </c>
      <c r="X114" s="14">
        <f t="shared" si="18"/>
        <v>20</v>
      </c>
      <c r="Y114" s="14">
        <f t="shared" si="19"/>
        <v>7</v>
      </c>
      <c r="Z114" s="14">
        <f t="shared" si="20"/>
        <v>2</v>
      </c>
      <c r="AA114" s="14">
        <f t="shared" si="21"/>
        <v>1</v>
      </c>
      <c r="AB114" s="14">
        <f t="shared" si="22"/>
        <v>1</v>
      </c>
      <c r="AC114" s="14">
        <f t="shared" si="23"/>
        <v>1</v>
      </c>
      <c r="AD114" s="14">
        <f t="shared" si="24"/>
        <v>0</v>
      </c>
      <c r="AE114" s="14">
        <f t="shared" si="25"/>
        <v>0</v>
      </c>
      <c r="AF114" s="14">
        <f t="shared" si="26"/>
        <v>0</v>
      </c>
      <c r="AG114" s="14">
        <f t="shared" si="27"/>
        <v>0</v>
      </c>
      <c r="AH114" s="14">
        <f t="shared" si="28"/>
        <v>0</v>
      </c>
      <c r="AI114" s="9">
        <f t="shared" si="29"/>
        <v>32.575757575757578</v>
      </c>
    </row>
    <row r="115" spans="1:35">
      <c r="A115" s="1">
        <v>102099</v>
      </c>
      <c r="B115" s="14">
        <v>7</v>
      </c>
      <c r="C115" s="14">
        <v>6</v>
      </c>
      <c r="D115" s="2">
        <v>6.3959999999999999</v>
      </c>
      <c r="E115" s="3">
        <v>5.3</v>
      </c>
      <c r="F115" s="14">
        <v>103</v>
      </c>
      <c r="G115" s="14">
        <v>85</v>
      </c>
      <c r="H115" s="14">
        <v>49</v>
      </c>
      <c r="I115" s="14">
        <v>47</v>
      </c>
      <c r="J115" s="14">
        <v>29</v>
      </c>
      <c r="K115" s="14">
        <v>25</v>
      </c>
      <c r="L115" s="14">
        <v>6</v>
      </c>
      <c r="M115" s="14">
        <v>8</v>
      </c>
      <c r="N115" s="14">
        <v>4</v>
      </c>
      <c r="O115" s="14">
        <v>2</v>
      </c>
      <c r="P115" s="14">
        <v>0</v>
      </c>
      <c r="Q115" s="14">
        <v>1</v>
      </c>
      <c r="R115" s="14">
        <v>0</v>
      </c>
      <c r="S115" s="14">
        <v>0</v>
      </c>
      <c r="T115" s="39">
        <v>2</v>
      </c>
      <c r="U115" s="14">
        <f t="shared" si="15"/>
        <v>359</v>
      </c>
      <c r="V115" s="14">
        <f t="shared" si="16"/>
        <v>256</v>
      </c>
      <c r="W115" s="14">
        <f t="shared" si="17"/>
        <v>171</v>
      </c>
      <c r="X115" s="14">
        <f t="shared" si="18"/>
        <v>122</v>
      </c>
      <c r="Y115" s="14">
        <f t="shared" si="19"/>
        <v>75</v>
      </c>
      <c r="Z115" s="14">
        <f t="shared" si="20"/>
        <v>46</v>
      </c>
      <c r="AA115" s="14">
        <f t="shared" si="21"/>
        <v>21</v>
      </c>
      <c r="AB115" s="14">
        <f t="shared" si="22"/>
        <v>15</v>
      </c>
      <c r="AC115" s="14">
        <f t="shared" si="23"/>
        <v>7</v>
      </c>
      <c r="AD115" s="14">
        <f t="shared" si="24"/>
        <v>3</v>
      </c>
      <c r="AE115" s="14">
        <f t="shared" si="25"/>
        <v>1</v>
      </c>
      <c r="AF115" s="14">
        <f t="shared" si="26"/>
        <v>1</v>
      </c>
      <c r="AG115" s="14">
        <f t="shared" si="27"/>
        <v>0</v>
      </c>
      <c r="AH115" s="14">
        <f t="shared" si="28"/>
        <v>0</v>
      </c>
      <c r="AI115" s="9">
        <f t="shared" si="29"/>
        <v>47.632311977715879</v>
      </c>
    </row>
    <row r="116" spans="1:35">
      <c r="A116" s="1">
        <v>102099</v>
      </c>
      <c r="B116" s="14">
        <v>7</v>
      </c>
      <c r="C116" s="14">
        <v>7</v>
      </c>
      <c r="D116" s="2">
        <v>6.4489999999999998</v>
      </c>
      <c r="E116" s="3">
        <v>6.4</v>
      </c>
      <c r="F116" s="14">
        <v>117</v>
      </c>
      <c r="G116" s="14">
        <v>83</v>
      </c>
      <c r="H116" s="14">
        <v>74</v>
      </c>
      <c r="I116" s="14">
        <v>60</v>
      </c>
      <c r="J116" s="14">
        <v>37</v>
      </c>
      <c r="K116" s="14">
        <v>15</v>
      </c>
      <c r="L116" s="14">
        <v>13</v>
      </c>
      <c r="M116" s="14">
        <v>6</v>
      </c>
      <c r="N116" s="14">
        <v>2</v>
      </c>
      <c r="O116" s="14">
        <v>4</v>
      </c>
      <c r="P116" s="14">
        <v>0</v>
      </c>
      <c r="Q116" s="14">
        <v>0</v>
      </c>
      <c r="R116" s="14">
        <v>0</v>
      </c>
      <c r="S116" s="14">
        <v>0</v>
      </c>
      <c r="T116" s="39">
        <v>2</v>
      </c>
      <c r="U116" s="14">
        <f t="shared" si="15"/>
        <v>411</v>
      </c>
      <c r="V116" s="14">
        <f t="shared" si="16"/>
        <v>294</v>
      </c>
      <c r="W116" s="14">
        <f t="shared" si="17"/>
        <v>211</v>
      </c>
      <c r="X116" s="14">
        <f t="shared" si="18"/>
        <v>137</v>
      </c>
      <c r="Y116" s="14">
        <f t="shared" si="19"/>
        <v>77</v>
      </c>
      <c r="Z116" s="14">
        <f t="shared" si="20"/>
        <v>40</v>
      </c>
      <c r="AA116" s="14">
        <f t="shared" si="21"/>
        <v>25</v>
      </c>
      <c r="AB116" s="14">
        <f t="shared" si="22"/>
        <v>12</v>
      </c>
      <c r="AC116" s="14">
        <f t="shared" si="23"/>
        <v>6</v>
      </c>
      <c r="AD116" s="14">
        <f t="shared" si="24"/>
        <v>4</v>
      </c>
      <c r="AE116" s="14">
        <f t="shared" si="25"/>
        <v>0</v>
      </c>
      <c r="AF116" s="14">
        <f t="shared" si="26"/>
        <v>0</v>
      </c>
      <c r="AG116" s="14">
        <f t="shared" si="27"/>
        <v>0</v>
      </c>
      <c r="AH116" s="14">
        <f t="shared" si="28"/>
        <v>0</v>
      </c>
      <c r="AI116" s="9">
        <f t="shared" si="29"/>
        <v>51.338199513382001</v>
      </c>
    </row>
    <row r="117" spans="1:35">
      <c r="A117" s="1">
        <v>102099</v>
      </c>
      <c r="B117" s="14">
        <v>7</v>
      </c>
      <c r="C117" s="14">
        <v>8</v>
      </c>
      <c r="D117" s="2">
        <v>6.5129999999999999</v>
      </c>
      <c r="E117" s="3">
        <v>6.4</v>
      </c>
      <c r="F117" s="14">
        <v>75</v>
      </c>
      <c r="G117" s="14">
        <v>59</v>
      </c>
      <c r="H117" s="14">
        <v>34</v>
      </c>
      <c r="I117" s="14">
        <v>22</v>
      </c>
      <c r="J117" s="14">
        <v>14</v>
      </c>
      <c r="K117" s="14">
        <v>5</v>
      </c>
      <c r="L117" s="14">
        <v>5</v>
      </c>
      <c r="M117" s="14">
        <v>2</v>
      </c>
      <c r="N117" s="14">
        <v>1</v>
      </c>
      <c r="O117" s="14">
        <v>1</v>
      </c>
      <c r="P117" s="14">
        <v>0</v>
      </c>
      <c r="Q117" s="14">
        <v>0</v>
      </c>
      <c r="R117" s="14">
        <v>0</v>
      </c>
      <c r="S117" s="14">
        <v>0</v>
      </c>
      <c r="T117" s="39">
        <v>2</v>
      </c>
      <c r="U117" s="14">
        <f t="shared" si="15"/>
        <v>218</v>
      </c>
      <c r="V117" s="14">
        <f t="shared" si="16"/>
        <v>143</v>
      </c>
      <c r="W117" s="14">
        <f t="shared" si="17"/>
        <v>84</v>
      </c>
      <c r="X117" s="14">
        <f t="shared" si="18"/>
        <v>50</v>
      </c>
      <c r="Y117" s="14">
        <f t="shared" si="19"/>
        <v>28</v>
      </c>
      <c r="Z117" s="14">
        <f t="shared" si="20"/>
        <v>14</v>
      </c>
      <c r="AA117" s="14">
        <f t="shared" si="21"/>
        <v>9</v>
      </c>
      <c r="AB117" s="14">
        <f t="shared" si="22"/>
        <v>4</v>
      </c>
      <c r="AC117" s="14">
        <f t="shared" si="23"/>
        <v>2</v>
      </c>
      <c r="AD117" s="14">
        <f t="shared" si="24"/>
        <v>1</v>
      </c>
      <c r="AE117" s="14">
        <f t="shared" si="25"/>
        <v>0</v>
      </c>
      <c r="AF117" s="14">
        <f t="shared" si="26"/>
        <v>0</v>
      </c>
      <c r="AG117" s="14">
        <f t="shared" si="27"/>
        <v>0</v>
      </c>
      <c r="AH117" s="14">
        <f t="shared" si="28"/>
        <v>0</v>
      </c>
      <c r="AI117" s="9">
        <f t="shared" si="29"/>
        <v>38.532110091743121</v>
      </c>
    </row>
    <row r="118" spans="1:35">
      <c r="A118" s="1">
        <v>102099</v>
      </c>
      <c r="B118" s="14">
        <v>7</v>
      </c>
      <c r="C118" s="14">
        <v>9</v>
      </c>
      <c r="D118" s="2">
        <v>6.577</v>
      </c>
      <c r="E118" s="3">
        <v>5.3</v>
      </c>
      <c r="F118" s="14">
        <v>68</v>
      </c>
      <c r="G118" s="14">
        <v>41</v>
      </c>
      <c r="H118" s="14">
        <v>27</v>
      </c>
      <c r="I118" s="14">
        <v>15</v>
      </c>
      <c r="J118" s="14">
        <v>9</v>
      </c>
      <c r="K118" s="14">
        <v>2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39">
        <v>2</v>
      </c>
      <c r="U118" s="14">
        <f t="shared" si="15"/>
        <v>162</v>
      </c>
      <c r="V118" s="14">
        <f t="shared" si="16"/>
        <v>94</v>
      </c>
      <c r="W118" s="14">
        <f t="shared" si="17"/>
        <v>53</v>
      </c>
      <c r="X118" s="14">
        <f t="shared" si="18"/>
        <v>26</v>
      </c>
      <c r="Y118" s="14">
        <f t="shared" si="19"/>
        <v>11</v>
      </c>
      <c r="Z118" s="14">
        <f t="shared" si="20"/>
        <v>2</v>
      </c>
      <c r="AA118" s="14">
        <f t="shared" si="21"/>
        <v>0</v>
      </c>
      <c r="AB118" s="14">
        <f t="shared" si="22"/>
        <v>0</v>
      </c>
      <c r="AC118" s="14">
        <f t="shared" si="23"/>
        <v>0</v>
      </c>
      <c r="AD118" s="14">
        <f t="shared" si="24"/>
        <v>0</v>
      </c>
      <c r="AE118" s="14">
        <f t="shared" si="25"/>
        <v>0</v>
      </c>
      <c r="AF118" s="14">
        <f t="shared" si="26"/>
        <v>0</v>
      </c>
      <c r="AG118" s="14">
        <f t="shared" si="27"/>
        <v>0</v>
      </c>
      <c r="AH118" s="14">
        <f t="shared" si="28"/>
        <v>0</v>
      </c>
      <c r="AI118" s="9">
        <f t="shared" si="29"/>
        <v>32.716049382716051</v>
      </c>
    </row>
    <row r="119" spans="1:35">
      <c r="A119" s="1">
        <v>102099</v>
      </c>
      <c r="B119" s="14">
        <v>7</v>
      </c>
      <c r="C119" s="14">
        <v>10</v>
      </c>
      <c r="D119" s="2">
        <v>6.63</v>
      </c>
      <c r="E119" s="3">
        <v>5.3</v>
      </c>
      <c r="F119" s="14">
        <v>41</v>
      </c>
      <c r="G119" s="14">
        <v>25</v>
      </c>
      <c r="H119" s="14">
        <v>16</v>
      </c>
      <c r="I119" s="14">
        <v>12</v>
      </c>
      <c r="J119" s="14">
        <v>2</v>
      </c>
      <c r="K119" s="14">
        <v>2</v>
      </c>
      <c r="L119" s="14">
        <v>0</v>
      </c>
      <c r="M119" s="14">
        <v>0</v>
      </c>
      <c r="N119" s="14">
        <v>1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39">
        <v>2</v>
      </c>
      <c r="U119" s="14">
        <f t="shared" si="15"/>
        <v>99</v>
      </c>
      <c r="V119" s="14">
        <f t="shared" si="16"/>
        <v>58</v>
      </c>
      <c r="W119" s="14">
        <f t="shared" si="17"/>
        <v>33</v>
      </c>
      <c r="X119" s="14">
        <f t="shared" si="18"/>
        <v>17</v>
      </c>
      <c r="Y119" s="14">
        <f t="shared" si="19"/>
        <v>5</v>
      </c>
      <c r="Z119" s="14">
        <f t="shared" si="20"/>
        <v>3</v>
      </c>
      <c r="AA119" s="14">
        <f t="shared" si="21"/>
        <v>1</v>
      </c>
      <c r="AB119" s="14">
        <f t="shared" si="22"/>
        <v>1</v>
      </c>
      <c r="AC119" s="14">
        <f t="shared" si="23"/>
        <v>1</v>
      </c>
      <c r="AD119" s="14">
        <f t="shared" si="24"/>
        <v>0</v>
      </c>
      <c r="AE119" s="14">
        <f t="shared" si="25"/>
        <v>0</v>
      </c>
      <c r="AF119" s="14">
        <f t="shared" si="26"/>
        <v>0</v>
      </c>
      <c r="AG119" s="14">
        <f t="shared" si="27"/>
        <v>0</v>
      </c>
      <c r="AH119" s="14">
        <f t="shared" si="28"/>
        <v>0</v>
      </c>
      <c r="AI119" s="9">
        <f t="shared" si="29"/>
        <v>33.333333333333329</v>
      </c>
    </row>
    <row r="120" spans="1:35">
      <c r="A120" s="1">
        <v>102099</v>
      </c>
      <c r="B120" s="14">
        <v>7</v>
      </c>
      <c r="C120" s="14">
        <v>11</v>
      </c>
      <c r="D120" s="2">
        <v>6.6829999999999998</v>
      </c>
      <c r="E120" s="3">
        <v>5.3</v>
      </c>
      <c r="F120" s="14">
        <v>62</v>
      </c>
      <c r="G120" s="14">
        <v>21</v>
      </c>
      <c r="H120" s="14">
        <v>16</v>
      </c>
      <c r="I120" s="14">
        <v>12</v>
      </c>
      <c r="J120" s="14">
        <v>7</v>
      </c>
      <c r="K120" s="14">
        <v>1</v>
      </c>
      <c r="L120" s="14">
        <v>1</v>
      </c>
      <c r="M120" s="14">
        <v>0</v>
      </c>
      <c r="N120" s="14">
        <v>1</v>
      </c>
      <c r="O120" s="14">
        <v>0</v>
      </c>
      <c r="P120" s="14">
        <v>0</v>
      </c>
      <c r="Q120" s="14">
        <v>1</v>
      </c>
      <c r="R120" s="14">
        <v>0</v>
      </c>
      <c r="S120" s="14">
        <v>0</v>
      </c>
      <c r="T120" s="39">
        <v>2</v>
      </c>
      <c r="U120" s="14">
        <f t="shared" si="15"/>
        <v>122</v>
      </c>
      <c r="V120" s="14">
        <f t="shared" si="16"/>
        <v>60</v>
      </c>
      <c r="W120" s="14">
        <f t="shared" si="17"/>
        <v>39</v>
      </c>
      <c r="X120" s="14">
        <f t="shared" si="18"/>
        <v>23</v>
      </c>
      <c r="Y120" s="14">
        <f t="shared" si="19"/>
        <v>11</v>
      </c>
      <c r="Z120" s="14">
        <f t="shared" si="20"/>
        <v>4</v>
      </c>
      <c r="AA120" s="14">
        <f t="shared" si="21"/>
        <v>3</v>
      </c>
      <c r="AB120" s="14">
        <f t="shared" si="22"/>
        <v>2</v>
      </c>
      <c r="AC120" s="14">
        <f t="shared" si="23"/>
        <v>2</v>
      </c>
      <c r="AD120" s="14">
        <f t="shared" si="24"/>
        <v>1</v>
      </c>
      <c r="AE120" s="14">
        <f t="shared" si="25"/>
        <v>1</v>
      </c>
      <c r="AF120" s="14">
        <f t="shared" si="26"/>
        <v>1</v>
      </c>
      <c r="AG120" s="14">
        <f t="shared" si="27"/>
        <v>0</v>
      </c>
      <c r="AH120" s="14">
        <f t="shared" si="28"/>
        <v>0</v>
      </c>
      <c r="AI120" s="9">
        <f t="shared" si="29"/>
        <v>31.967213114754102</v>
      </c>
    </row>
    <row r="121" spans="1:35">
      <c r="A121" s="1">
        <v>102099</v>
      </c>
      <c r="B121" s="14">
        <v>7</v>
      </c>
      <c r="C121" s="14">
        <v>12</v>
      </c>
      <c r="D121" s="2">
        <v>6.7359999999999998</v>
      </c>
      <c r="E121" s="3">
        <v>6.4</v>
      </c>
      <c r="F121" s="14">
        <v>75</v>
      </c>
      <c r="G121" s="14">
        <v>24</v>
      </c>
      <c r="H121" s="14">
        <v>23</v>
      </c>
      <c r="I121" s="14">
        <v>5</v>
      </c>
      <c r="J121" s="14">
        <v>3</v>
      </c>
      <c r="K121" s="14">
        <v>2</v>
      </c>
      <c r="L121" s="14">
        <v>1</v>
      </c>
      <c r="M121" s="14">
        <v>1</v>
      </c>
      <c r="N121" s="14">
        <v>0</v>
      </c>
      <c r="O121" s="14">
        <v>0</v>
      </c>
      <c r="P121" s="14">
        <v>1</v>
      </c>
      <c r="Q121" s="14">
        <v>0</v>
      </c>
      <c r="R121" s="14">
        <v>0</v>
      </c>
      <c r="S121" s="14">
        <v>0</v>
      </c>
      <c r="T121" s="39">
        <v>2</v>
      </c>
      <c r="U121" s="14">
        <f t="shared" si="15"/>
        <v>135</v>
      </c>
      <c r="V121" s="14">
        <f t="shared" si="16"/>
        <v>60</v>
      </c>
      <c r="W121" s="14">
        <f t="shared" si="17"/>
        <v>36</v>
      </c>
      <c r="X121" s="14">
        <f t="shared" si="18"/>
        <v>13</v>
      </c>
      <c r="Y121" s="14">
        <f t="shared" si="19"/>
        <v>8</v>
      </c>
      <c r="Z121" s="14">
        <f t="shared" si="20"/>
        <v>5</v>
      </c>
      <c r="AA121" s="14">
        <f t="shared" si="21"/>
        <v>3</v>
      </c>
      <c r="AB121" s="14">
        <f t="shared" si="22"/>
        <v>2</v>
      </c>
      <c r="AC121" s="14">
        <f t="shared" si="23"/>
        <v>1</v>
      </c>
      <c r="AD121" s="14">
        <f t="shared" si="24"/>
        <v>1</v>
      </c>
      <c r="AE121" s="14">
        <f t="shared" si="25"/>
        <v>1</v>
      </c>
      <c r="AF121" s="14">
        <f t="shared" si="26"/>
        <v>0</v>
      </c>
      <c r="AG121" s="14">
        <f t="shared" si="27"/>
        <v>0</v>
      </c>
      <c r="AH121" s="14">
        <f t="shared" si="28"/>
        <v>0</v>
      </c>
      <c r="AI121" s="9">
        <f t="shared" si="29"/>
        <v>26.666666666666668</v>
      </c>
    </row>
    <row r="122" spans="1:35">
      <c r="A122" s="1">
        <v>102099</v>
      </c>
      <c r="B122" s="14">
        <v>7</v>
      </c>
      <c r="C122" s="14">
        <v>13</v>
      </c>
      <c r="D122" s="2">
        <v>6.8</v>
      </c>
      <c r="E122" s="3">
        <v>7</v>
      </c>
      <c r="F122" s="14">
        <v>59</v>
      </c>
      <c r="G122" s="14">
        <v>24</v>
      </c>
      <c r="H122" s="14">
        <v>19</v>
      </c>
      <c r="I122" s="14">
        <v>10</v>
      </c>
      <c r="J122" s="14">
        <v>7</v>
      </c>
      <c r="K122" s="14">
        <v>5</v>
      </c>
      <c r="L122" s="14">
        <v>1</v>
      </c>
      <c r="M122" s="14">
        <v>3</v>
      </c>
      <c r="N122" s="14">
        <v>0</v>
      </c>
      <c r="O122" s="14">
        <v>0</v>
      </c>
      <c r="P122" s="14">
        <v>1</v>
      </c>
      <c r="Q122" s="14">
        <v>0</v>
      </c>
      <c r="R122" s="14">
        <v>0</v>
      </c>
      <c r="S122" s="14">
        <v>0</v>
      </c>
      <c r="T122" s="39">
        <v>2</v>
      </c>
      <c r="U122" s="14">
        <f t="shared" si="15"/>
        <v>129</v>
      </c>
      <c r="V122" s="14">
        <f t="shared" si="16"/>
        <v>70</v>
      </c>
      <c r="W122" s="14">
        <f t="shared" si="17"/>
        <v>46</v>
      </c>
      <c r="X122" s="14">
        <f t="shared" si="18"/>
        <v>27</v>
      </c>
      <c r="Y122" s="14">
        <f t="shared" si="19"/>
        <v>17</v>
      </c>
      <c r="Z122" s="14">
        <f t="shared" si="20"/>
        <v>10</v>
      </c>
      <c r="AA122" s="14">
        <f t="shared" si="21"/>
        <v>5</v>
      </c>
      <c r="AB122" s="14">
        <f t="shared" si="22"/>
        <v>4</v>
      </c>
      <c r="AC122" s="14">
        <f t="shared" si="23"/>
        <v>1</v>
      </c>
      <c r="AD122" s="14">
        <f t="shared" si="24"/>
        <v>1</v>
      </c>
      <c r="AE122" s="14">
        <f t="shared" si="25"/>
        <v>1</v>
      </c>
      <c r="AF122" s="14">
        <f t="shared" si="26"/>
        <v>0</v>
      </c>
      <c r="AG122" s="14">
        <f t="shared" si="27"/>
        <v>0</v>
      </c>
      <c r="AH122" s="14">
        <f t="shared" si="28"/>
        <v>0</v>
      </c>
      <c r="AI122" s="9">
        <f t="shared" si="29"/>
        <v>35.65891472868217</v>
      </c>
    </row>
    <row r="123" spans="1:35">
      <c r="A123" s="1">
        <v>102099</v>
      </c>
      <c r="B123" s="14">
        <v>7</v>
      </c>
      <c r="C123" s="14">
        <v>14</v>
      </c>
      <c r="D123" s="2">
        <v>6.87</v>
      </c>
      <c r="E123" s="3">
        <v>7</v>
      </c>
      <c r="F123" s="14">
        <v>69</v>
      </c>
      <c r="G123" s="14">
        <v>53</v>
      </c>
      <c r="H123" s="14">
        <v>27</v>
      </c>
      <c r="I123" s="14">
        <v>16</v>
      </c>
      <c r="J123" s="14">
        <v>3</v>
      </c>
      <c r="K123" s="14">
        <v>5</v>
      </c>
      <c r="L123" s="14">
        <v>3</v>
      </c>
      <c r="M123" s="14">
        <v>1</v>
      </c>
      <c r="N123" s="14">
        <v>1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39">
        <v>2</v>
      </c>
      <c r="U123" s="14">
        <f t="shared" si="15"/>
        <v>178</v>
      </c>
      <c r="V123" s="14">
        <f t="shared" si="16"/>
        <v>109</v>
      </c>
      <c r="W123" s="14">
        <f t="shared" si="17"/>
        <v>56</v>
      </c>
      <c r="X123" s="14">
        <f t="shared" si="18"/>
        <v>29</v>
      </c>
      <c r="Y123" s="14">
        <f t="shared" si="19"/>
        <v>13</v>
      </c>
      <c r="Z123" s="14">
        <f t="shared" si="20"/>
        <v>10</v>
      </c>
      <c r="AA123" s="14">
        <f t="shared" si="21"/>
        <v>5</v>
      </c>
      <c r="AB123" s="14">
        <f t="shared" si="22"/>
        <v>2</v>
      </c>
      <c r="AC123" s="14">
        <f t="shared" si="23"/>
        <v>1</v>
      </c>
      <c r="AD123" s="14">
        <f t="shared" si="24"/>
        <v>0</v>
      </c>
      <c r="AE123" s="14">
        <f t="shared" si="25"/>
        <v>0</v>
      </c>
      <c r="AF123" s="14">
        <f t="shared" si="26"/>
        <v>0</v>
      </c>
      <c r="AG123" s="14">
        <f t="shared" si="27"/>
        <v>0</v>
      </c>
      <c r="AH123" s="14">
        <f t="shared" si="28"/>
        <v>0</v>
      </c>
      <c r="AI123" s="9">
        <f t="shared" si="29"/>
        <v>31.460674157303369</v>
      </c>
    </row>
    <row r="124" spans="1:35">
      <c r="A124" s="1">
        <v>102099</v>
      </c>
      <c r="B124" s="14">
        <v>7</v>
      </c>
      <c r="C124" s="14">
        <v>15</v>
      </c>
      <c r="D124" s="2">
        <v>6.94</v>
      </c>
      <c r="E124" s="3">
        <v>6.4</v>
      </c>
      <c r="F124" s="14">
        <v>95</v>
      </c>
      <c r="G124" s="14">
        <v>57</v>
      </c>
      <c r="H124" s="14">
        <v>39</v>
      </c>
      <c r="I124" s="14">
        <v>27</v>
      </c>
      <c r="J124" s="14">
        <v>17</v>
      </c>
      <c r="K124" s="14">
        <v>10</v>
      </c>
      <c r="L124" s="14">
        <v>3</v>
      </c>
      <c r="M124" s="14">
        <v>2</v>
      </c>
      <c r="N124" s="14">
        <v>0</v>
      </c>
      <c r="O124" s="14">
        <v>0</v>
      </c>
      <c r="P124" s="14">
        <v>1</v>
      </c>
      <c r="Q124" s="14">
        <v>0</v>
      </c>
      <c r="R124" s="14">
        <v>0</v>
      </c>
      <c r="S124" s="14">
        <v>0</v>
      </c>
      <c r="T124" s="39">
        <v>2</v>
      </c>
      <c r="U124" s="14">
        <f t="shared" si="15"/>
        <v>251</v>
      </c>
      <c r="V124" s="14">
        <f t="shared" si="16"/>
        <v>156</v>
      </c>
      <c r="W124" s="14">
        <f t="shared" si="17"/>
        <v>99</v>
      </c>
      <c r="X124" s="14">
        <f t="shared" si="18"/>
        <v>60</v>
      </c>
      <c r="Y124" s="14">
        <f t="shared" si="19"/>
        <v>33</v>
      </c>
      <c r="Z124" s="14">
        <f t="shared" si="20"/>
        <v>16</v>
      </c>
      <c r="AA124" s="14">
        <f t="shared" si="21"/>
        <v>6</v>
      </c>
      <c r="AB124" s="14">
        <f t="shared" si="22"/>
        <v>3</v>
      </c>
      <c r="AC124" s="14">
        <f t="shared" si="23"/>
        <v>1</v>
      </c>
      <c r="AD124" s="14">
        <f t="shared" si="24"/>
        <v>1</v>
      </c>
      <c r="AE124" s="14">
        <f t="shared" si="25"/>
        <v>1</v>
      </c>
      <c r="AF124" s="14">
        <f t="shared" si="26"/>
        <v>0</v>
      </c>
      <c r="AG124" s="14">
        <f t="shared" si="27"/>
        <v>0</v>
      </c>
      <c r="AH124" s="14">
        <f t="shared" si="28"/>
        <v>0</v>
      </c>
      <c r="AI124" s="9">
        <f t="shared" si="29"/>
        <v>39.442231075697208</v>
      </c>
    </row>
    <row r="125" spans="1:35">
      <c r="A125" s="1">
        <v>102099</v>
      </c>
      <c r="B125" s="14">
        <v>7</v>
      </c>
      <c r="C125" s="14">
        <v>16</v>
      </c>
      <c r="D125" s="2">
        <v>7.0039999999999996</v>
      </c>
      <c r="E125" s="3">
        <v>6.2</v>
      </c>
      <c r="F125" s="14">
        <v>75</v>
      </c>
      <c r="G125" s="14">
        <v>48</v>
      </c>
      <c r="H125" s="14">
        <v>27</v>
      </c>
      <c r="I125" s="14">
        <v>20</v>
      </c>
      <c r="J125" s="14">
        <v>14</v>
      </c>
      <c r="K125" s="14">
        <v>5</v>
      </c>
      <c r="L125" s="14">
        <v>2</v>
      </c>
      <c r="M125" s="14">
        <v>1</v>
      </c>
      <c r="N125" s="14">
        <v>2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39">
        <v>2</v>
      </c>
      <c r="U125" s="14">
        <f t="shared" si="15"/>
        <v>194</v>
      </c>
      <c r="V125" s="14">
        <f t="shared" si="16"/>
        <v>119</v>
      </c>
      <c r="W125" s="14">
        <f t="shared" si="17"/>
        <v>71</v>
      </c>
      <c r="X125" s="14">
        <f t="shared" si="18"/>
        <v>44</v>
      </c>
      <c r="Y125" s="14">
        <f t="shared" si="19"/>
        <v>24</v>
      </c>
      <c r="Z125" s="14">
        <f t="shared" si="20"/>
        <v>10</v>
      </c>
      <c r="AA125" s="14">
        <f t="shared" si="21"/>
        <v>5</v>
      </c>
      <c r="AB125" s="14">
        <f t="shared" si="22"/>
        <v>3</v>
      </c>
      <c r="AC125" s="14">
        <f t="shared" si="23"/>
        <v>2</v>
      </c>
      <c r="AD125" s="14">
        <f t="shared" si="24"/>
        <v>0</v>
      </c>
      <c r="AE125" s="14">
        <f t="shared" si="25"/>
        <v>0</v>
      </c>
      <c r="AF125" s="14">
        <f t="shared" si="26"/>
        <v>0</v>
      </c>
      <c r="AG125" s="14">
        <f t="shared" si="27"/>
        <v>0</v>
      </c>
      <c r="AH125" s="14">
        <f t="shared" si="28"/>
        <v>0</v>
      </c>
      <c r="AI125" s="9">
        <f t="shared" si="29"/>
        <v>36.597938144329895</v>
      </c>
    </row>
    <row r="126" spans="1:35">
      <c r="A126" s="1">
        <v>102099</v>
      </c>
      <c r="B126" s="14">
        <v>7</v>
      </c>
      <c r="C126" s="14">
        <v>17</v>
      </c>
      <c r="D126" s="2">
        <v>7.0659999999999998</v>
      </c>
      <c r="E126" s="3">
        <v>6.4</v>
      </c>
      <c r="F126" s="14">
        <v>125</v>
      </c>
      <c r="G126" s="14">
        <v>59</v>
      </c>
      <c r="H126" s="14">
        <v>43</v>
      </c>
      <c r="I126" s="14">
        <v>27</v>
      </c>
      <c r="J126" s="14">
        <v>21</v>
      </c>
      <c r="K126" s="14">
        <v>5</v>
      </c>
      <c r="L126" s="14">
        <v>4</v>
      </c>
      <c r="M126" s="14">
        <v>2</v>
      </c>
      <c r="N126" s="14">
        <v>2</v>
      </c>
      <c r="O126" s="14">
        <v>0</v>
      </c>
      <c r="P126" s="14">
        <v>1</v>
      </c>
      <c r="Q126" s="14">
        <v>0</v>
      </c>
      <c r="R126" s="14">
        <v>0</v>
      </c>
      <c r="S126" s="14">
        <v>0</v>
      </c>
      <c r="T126" s="39">
        <v>2</v>
      </c>
      <c r="U126" s="14">
        <f t="shared" si="15"/>
        <v>289</v>
      </c>
      <c r="V126" s="14">
        <f t="shared" si="16"/>
        <v>164</v>
      </c>
      <c r="W126" s="14">
        <f t="shared" si="17"/>
        <v>105</v>
      </c>
      <c r="X126" s="14">
        <f t="shared" si="18"/>
        <v>62</v>
      </c>
      <c r="Y126" s="14">
        <f t="shared" si="19"/>
        <v>35</v>
      </c>
      <c r="Z126" s="14">
        <f t="shared" si="20"/>
        <v>14</v>
      </c>
      <c r="AA126" s="14">
        <f t="shared" si="21"/>
        <v>9</v>
      </c>
      <c r="AB126" s="14">
        <f t="shared" si="22"/>
        <v>5</v>
      </c>
      <c r="AC126" s="14">
        <f t="shared" si="23"/>
        <v>3</v>
      </c>
      <c r="AD126" s="14">
        <f t="shared" si="24"/>
        <v>1</v>
      </c>
      <c r="AE126" s="14">
        <f t="shared" si="25"/>
        <v>1</v>
      </c>
      <c r="AF126" s="14">
        <f t="shared" si="26"/>
        <v>0</v>
      </c>
      <c r="AG126" s="14">
        <f t="shared" si="27"/>
        <v>0</v>
      </c>
      <c r="AH126" s="14">
        <f t="shared" si="28"/>
        <v>0</v>
      </c>
      <c r="AI126" s="9">
        <f t="shared" si="29"/>
        <v>36.332179930795846</v>
      </c>
    </row>
    <row r="127" spans="1:35">
      <c r="A127" s="1">
        <v>102099</v>
      </c>
      <c r="B127" s="14">
        <v>8</v>
      </c>
      <c r="C127" s="14">
        <v>1</v>
      </c>
      <c r="D127" s="2">
        <v>7.13</v>
      </c>
      <c r="E127" s="3">
        <v>6.5</v>
      </c>
      <c r="F127" s="14">
        <v>62</v>
      </c>
      <c r="G127" s="14">
        <v>42</v>
      </c>
      <c r="H127" s="14">
        <v>24</v>
      </c>
      <c r="I127" s="14">
        <v>16</v>
      </c>
      <c r="J127" s="14">
        <v>12</v>
      </c>
      <c r="K127" s="14">
        <v>2</v>
      </c>
      <c r="L127" s="14">
        <v>1</v>
      </c>
      <c r="M127" s="14">
        <v>3</v>
      </c>
      <c r="N127" s="14">
        <v>1</v>
      </c>
      <c r="O127" s="14">
        <v>0</v>
      </c>
      <c r="P127" s="14">
        <v>0</v>
      </c>
      <c r="Q127" s="14">
        <v>0</v>
      </c>
      <c r="R127" s="14">
        <v>1</v>
      </c>
      <c r="S127" s="14">
        <v>0</v>
      </c>
      <c r="T127" s="39">
        <v>2</v>
      </c>
      <c r="U127" s="14">
        <f t="shared" si="15"/>
        <v>164</v>
      </c>
      <c r="V127" s="14">
        <f t="shared" si="16"/>
        <v>102</v>
      </c>
      <c r="W127" s="14">
        <f t="shared" si="17"/>
        <v>60</v>
      </c>
      <c r="X127" s="14">
        <f t="shared" si="18"/>
        <v>36</v>
      </c>
      <c r="Y127" s="14">
        <f t="shared" si="19"/>
        <v>20</v>
      </c>
      <c r="Z127" s="14">
        <f t="shared" si="20"/>
        <v>8</v>
      </c>
      <c r="AA127" s="14">
        <f t="shared" si="21"/>
        <v>6</v>
      </c>
      <c r="AB127" s="14">
        <f t="shared" si="22"/>
        <v>5</v>
      </c>
      <c r="AC127" s="14">
        <f t="shared" si="23"/>
        <v>2</v>
      </c>
      <c r="AD127" s="14">
        <f t="shared" si="24"/>
        <v>1</v>
      </c>
      <c r="AE127" s="14">
        <f t="shared" si="25"/>
        <v>1</v>
      </c>
      <c r="AF127" s="14">
        <f t="shared" si="26"/>
        <v>1</v>
      </c>
      <c r="AG127" s="14">
        <f t="shared" si="27"/>
        <v>1</v>
      </c>
      <c r="AH127" s="14">
        <f t="shared" si="28"/>
        <v>0</v>
      </c>
      <c r="AI127" s="9">
        <f t="shared" si="29"/>
        <v>36.585365853658537</v>
      </c>
    </row>
    <row r="128" spans="1:35">
      <c r="A128" s="1">
        <v>102099</v>
      </c>
      <c r="B128" s="14">
        <v>8</v>
      </c>
      <c r="C128" s="14">
        <v>2</v>
      </c>
      <c r="D128" s="2">
        <v>7.1950000000000003</v>
      </c>
      <c r="E128" s="3">
        <v>6</v>
      </c>
      <c r="F128" s="14">
        <v>56</v>
      </c>
      <c r="G128" s="14">
        <v>25</v>
      </c>
      <c r="H128" s="14">
        <v>23</v>
      </c>
      <c r="I128" s="14">
        <v>7</v>
      </c>
      <c r="J128" s="14">
        <v>8</v>
      </c>
      <c r="K128" s="14">
        <v>4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39">
        <v>2</v>
      </c>
      <c r="U128" s="14">
        <f t="shared" si="15"/>
        <v>123</v>
      </c>
      <c r="V128" s="14">
        <f t="shared" si="16"/>
        <v>67</v>
      </c>
      <c r="W128" s="14">
        <f t="shared" si="17"/>
        <v>42</v>
      </c>
      <c r="X128" s="14">
        <f t="shared" si="18"/>
        <v>19</v>
      </c>
      <c r="Y128" s="14">
        <f t="shared" si="19"/>
        <v>12</v>
      </c>
      <c r="Z128" s="14">
        <f t="shared" si="20"/>
        <v>4</v>
      </c>
      <c r="AA128" s="14">
        <f t="shared" si="21"/>
        <v>0</v>
      </c>
      <c r="AB128" s="14">
        <f t="shared" si="22"/>
        <v>0</v>
      </c>
      <c r="AC128" s="14">
        <f t="shared" si="23"/>
        <v>0</v>
      </c>
      <c r="AD128" s="14">
        <f t="shared" si="24"/>
        <v>0</v>
      </c>
      <c r="AE128" s="14">
        <f t="shared" si="25"/>
        <v>0</v>
      </c>
      <c r="AF128" s="14">
        <f t="shared" si="26"/>
        <v>0</v>
      </c>
      <c r="AG128" s="14">
        <f t="shared" si="27"/>
        <v>0</v>
      </c>
      <c r="AH128" s="14">
        <f t="shared" si="28"/>
        <v>0</v>
      </c>
      <c r="AI128" s="9">
        <f t="shared" si="29"/>
        <v>34.146341463414636</v>
      </c>
    </row>
    <row r="129" spans="1:35">
      <c r="A129" s="1">
        <v>102099</v>
      </c>
      <c r="B129" s="14">
        <v>8</v>
      </c>
      <c r="C129" s="14">
        <v>3</v>
      </c>
      <c r="D129" s="2">
        <v>7.2549999999999999</v>
      </c>
      <c r="E129" s="3">
        <v>6</v>
      </c>
      <c r="F129" s="14">
        <v>106</v>
      </c>
      <c r="G129" s="14">
        <v>50</v>
      </c>
      <c r="H129" s="14">
        <v>33</v>
      </c>
      <c r="I129" s="14">
        <v>17</v>
      </c>
      <c r="J129" s="14">
        <v>6</v>
      </c>
      <c r="K129" s="14">
        <v>2</v>
      </c>
      <c r="L129" s="14">
        <v>0</v>
      </c>
      <c r="M129" s="14">
        <v>0</v>
      </c>
      <c r="N129" s="14">
        <v>2</v>
      </c>
      <c r="O129" s="14">
        <v>1</v>
      </c>
      <c r="P129" s="14">
        <v>0</v>
      </c>
      <c r="Q129" s="14">
        <v>1</v>
      </c>
      <c r="R129" s="14">
        <v>0</v>
      </c>
      <c r="S129" s="14">
        <v>0</v>
      </c>
      <c r="T129" s="39">
        <v>2</v>
      </c>
      <c r="U129" s="14">
        <f t="shared" si="15"/>
        <v>218</v>
      </c>
      <c r="V129" s="14">
        <f t="shared" si="16"/>
        <v>112</v>
      </c>
      <c r="W129" s="14">
        <f t="shared" si="17"/>
        <v>62</v>
      </c>
      <c r="X129" s="14">
        <f t="shared" si="18"/>
        <v>29</v>
      </c>
      <c r="Y129" s="14">
        <f t="shared" si="19"/>
        <v>12</v>
      </c>
      <c r="Z129" s="14">
        <f t="shared" si="20"/>
        <v>6</v>
      </c>
      <c r="AA129" s="14">
        <f t="shared" si="21"/>
        <v>4</v>
      </c>
      <c r="AB129" s="14">
        <f t="shared" si="22"/>
        <v>4</v>
      </c>
      <c r="AC129" s="14">
        <f t="shared" si="23"/>
        <v>4</v>
      </c>
      <c r="AD129" s="14">
        <f t="shared" si="24"/>
        <v>2</v>
      </c>
      <c r="AE129" s="14">
        <f t="shared" si="25"/>
        <v>1</v>
      </c>
      <c r="AF129" s="14">
        <f t="shared" si="26"/>
        <v>1</v>
      </c>
      <c r="AG129" s="14">
        <f t="shared" si="27"/>
        <v>0</v>
      </c>
      <c r="AH129" s="14">
        <f t="shared" si="28"/>
        <v>0</v>
      </c>
      <c r="AI129" s="9">
        <f t="shared" si="29"/>
        <v>28.440366972477065</v>
      </c>
    </row>
    <row r="130" spans="1:35">
      <c r="A130" s="1">
        <v>102099</v>
      </c>
      <c r="B130" s="14">
        <v>8</v>
      </c>
      <c r="C130" s="14">
        <v>4</v>
      </c>
      <c r="D130" s="2">
        <v>7.3150000000000004</v>
      </c>
      <c r="E130" s="3">
        <v>6</v>
      </c>
      <c r="F130" s="14">
        <v>104</v>
      </c>
      <c r="G130" s="14">
        <v>57</v>
      </c>
      <c r="H130" s="14">
        <v>41</v>
      </c>
      <c r="I130" s="14">
        <v>14</v>
      </c>
      <c r="J130" s="14">
        <v>6</v>
      </c>
      <c r="K130" s="14">
        <v>6</v>
      </c>
      <c r="L130" s="14">
        <v>1</v>
      </c>
      <c r="M130" s="14">
        <v>0</v>
      </c>
      <c r="N130" s="14">
        <v>1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39">
        <v>2</v>
      </c>
      <c r="U130" s="14">
        <f t="shared" si="15"/>
        <v>230</v>
      </c>
      <c r="V130" s="14">
        <f t="shared" si="16"/>
        <v>126</v>
      </c>
      <c r="W130" s="14">
        <f t="shared" si="17"/>
        <v>69</v>
      </c>
      <c r="X130" s="14">
        <f t="shared" si="18"/>
        <v>28</v>
      </c>
      <c r="Y130" s="14">
        <f t="shared" si="19"/>
        <v>14</v>
      </c>
      <c r="Z130" s="14">
        <f t="shared" si="20"/>
        <v>8</v>
      </c>
      <c r="AA130" s="14">
        <f t="shared" si="21"/>
        <v>2</v>
      </c>
      <c r="AB130" s="14">
        <f t="shared" si="22"/>
        <v>1</v>
      </c>
      <c r="AC130" s="14">
        <f t="shared" si="23"/>
        <v>1</v>
      </c>
      <c r="AD130" s="14">
        <f t="shared" si="24"/>
        <v>0</v>
      </c>
      <c r="AE130" s="14">
        <f t="shared" si="25"/>
        <v>0</v>
      </c>
      <c r="AF130" s="14">
        <f t="shared" si="26"/>
        <v>0</v>
      </c>
      <c r="AG130" s="14">
        <f t="shared" si="27"/>
        <v>0</v>
      </c>
      <c r="AH130" s="14">
        <f t="shared" si="28"/>
        <v>0</v>
      </c>
      <c r="AI130" s="9">
        <f t="shared" si="29"/>
        <v>30</v>
      </c>
    </row>
    <row r="131" spans="1:35">
      <c r="A131" s="1">
        <v>102099</v>
      </c>
      <c r="B131" s="14">
        <v>8</v>
      </c>
      <c r="C131" s="14">
        <v>5</v>
      </c>
      <c r="D131" s="2">
        <v>7.375</v>
      </c>
      <c r="E131" s="3">
        <v>6</v>
      </c>
      <c r="F131" s="14">
        <v>136</v>
      </c>
      <c r="G131" s="14">
        <v>55</v>
      </c>
      <c r="H131" s="14">
        <v>33</v>
      </c>
      <c r="I131" s="14">
        <v>10</v>
      </c>
      <c r="J131" s="14">
        <v>7</v>
      </c>
      <c r="K131" s="14">
        <v>4</v>
      </c>
      <c r="L131" s="14">
        <v>1</v>
      </c>
      <c r="M131" s="14">
        <v>2</v>
      </c>
      <c r="N131" s="14">
        <v>0</v>
      </c>
      <c r="O131" s="14">
        <v>0</v>
      </c>
      <c r="P131" s="14">
        <v>0</v>
      </c>
      <c r="Q131" s="14">
        <v>2</v>
      </c>
      <c r="R131" s="14">
        <v>0</v>
      </c>
      <c r="S131" s="14">
        <v>0</v>
      </c>
      <c r="T131" s="39">
        <v>2</v>
      </c>
      <c r="U131" s="14">
        <f t="shared" si="15"/>
        <v>250</v>
      </c>
      <c r="V131" s="14">
        <f t="shared" si="16"/>
        <v>114</v>
      </c>
      <c r="W131" s="14">
        <f t="shared" si="17"/>
        <v>59</v>
      </c>
      <c r="X131" s="14">
        <f t="shared" si="18"/>
        <v>26</v>
      </c>
      <c r="Y131" s="14">
        <f t="shared" si="19"/>
        <v>16</v>
      </c>
      <c r="Z131" s="14">
        <f t="shared" si="20"/>
        <v>9</v>
      </c>
      <c r="AA131" s="14">
        <f t="shared" si="21"/>
        <v>5</v>
      </c>
      <c r="AB131" s="14">
        <f t="shared" si="22"/>
        <v>4</v>
      </c>
      <c r="AC131" s="14">
        <f t="shared" si="23"/>
        <v>2</v>
      </c>
      <c r="AD131" s="14">
        <f t="shared" si="24"/>
        <v>2</v>
      </c>
      <c r="AE131" s="14">
        <f t="shared" si="25"/>
        <v>2</v>
      </c>
      <c r="AF131" s="14">
        <f t="shared" si="26"/>
        <v>2</v>
      </c>
      <c r="AG131" s="14">
        <f t="shared" si="27"/>
        <v>0</v>
      </c>
      <c r="AH131" s="14">
        <f t="shared" si="28"/>
        <v>0</v>
      </c>
      <c r="AI131" s="9">
        <f t="shared" si="29"/>
        <v>23.599999999999998</v>
      </c>
    </row>
    <row r="132" spans="1:35">
      <c r="A132" s="1">
        <v>102099</v>
      </c>
      <c r="B132" s="14">
        <v>8</v>
      </c>
      <c r="C132" s="14">
        <v>6</v>
      </c>
      <c r="D132" s="2">
        <v>7.4349999999999996</v>
      </c>
      <c r="E132" s="3">
        <v>5</v>
      </c>
      <c r="F132" s="14">
        <v>81</v>
      </c>
      <c r="G132" s="14">
        <v>30</v>
      </c>
      <c r="H132" s="14">
        <v>22</v>
      </c>
      <c r="I132" s="14">
        <v>14</v>
      </c>
      <c r="J132" s="14">
        <v>7</v>
      </c>
      <c r="K132" s="14">
        <v>2</v>
      </c>
      <c r="L132" s="14">
        <v>0</v>
      </c>
      <c r="M132" s="14">
        <v>3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39">
        <v>2</v>
      </c>
      <c r="U132" s="14">
        <f t="shared" si="15"/>
        <v>159</v>
      </c>
      <c r="V132" s="14">
        <f t="shared" si="16"/>
        <v>78</v>
      </c>
      <c r="W132" s="14">
        <f t="shared" si="17"/>
        <v>48</v>
      </c>
      <c r="X132" s="14">
        <f t="shared" si="18"/>
        <v>26</v>
      </c>
      <c r="Y132" s="14">
        <f t="shared" si="19"/>
        <v>12</v>
      </c>
      <c r="Z132" s="14">
        <f t="shared" si="20"/>
        <v>5</v>
      </c>
      <c r="AA132" s="14">
        <f t="shared" si="21"/>
        <v>3</v>
      </c>
      <c r="AB132" s="14">
        <f t="shared" si="22"/>
        <v>3</v>
      </c>
      <c r="AC132" s="14">
        <f t="shared" si="23"/>
        <v>0</v>
      </c>
      <c r="AD132" s="14">
        <f t="shared" si="24"/>
        <v>0</v>
      </c>
      <c r="AE132" s="14">
        <f t="shared" si="25"/>
        <v>0</v>
      </c>
      <c r="AF132" s="14">
        <f t="shared" si="26"/>
        <v>0</v>
      </c>
      <c r="AG132" s="14">
        <f t="shared" si="27"/>
        <v>0</v>
      </c>
      <c r="AH132" s="14">
        <f t="shared" si="28"/>
        <v>0</v>
      </c>
      <c r="AI132" s="9">
        <f t="shared" si="29"/>
        <v>30.188679245283019</v>
      </c>
    </row>
    <row r="133" spans="1:35">
      <c r="A133" s="1">
        <v>102099</v>
      </c>
      <c r="B133" s="14">
        <v>8</v>
      </c>
      <c r="C133" s="14">
        <v>7</v>
      </c>
      <c r="D133" s="2">
        <v>7.4850000000000003</v>
      </c>
      <c r="E133" s="3">
        <v>5</v>
      </c>
      <c r="F133" s="14">
        <v>110</v>
      </c>
      <c r="G133" s="14">
        <v>90</v>
      </c>
      <c r="H133" s="14">
        <v>68</v>
      </c>
      <c r="I133" s="14">
        <v>39</v>
      </c>
      <c r="J133" s="14">
        <v>48</v>
      </c>
      <c r="K133" s="14">
        <v>23</v>
      </c>
      <c r="L133" s="14">
        <v>18</v>
      </c>
      <c r="M133" s="14">
        <v>12</v>
      </c>
      <c r="N133" s="14">
        <v>5</v>
      </c>
      <c r="O133" s="14">
        <v>5</v>
      </c>
      <c r="P133" s="14">
        <v>6</v>
      </c>
      <c r="Q133" s="14">
        <v>1</v>
      </c>
      <c r="R133" s="14">
        <v>0</v>
      </c>
      <c r="S133" s="14">
        <v>0</v>
      </c>
      <c r="T133" s="39">
        <v>2</v>
      </c>
      <c r="U133" s="14">
        <f t="shared" si="15"/>
        <v>425</v>
      </c>
      <c r="V133" s="14">
        <f t="shared" si="16"/>
        <v>315</v>
      </c>
      <c r="W133" s="14">
        <f t="shared" si="17"/>
        <v>225</v>
      </c>
      <c r="X133" s="14">
        <f t="shared" si="18"/>
        <v>157</v>
      </c>
      <c r="Y133" s="14">
        <f t="shared" si="19"/>
        <v>118</v>
      </c>
      <c r="Z133" s="14">
        <f t="shared" si="20"/>
        <v>70</v>
      </c>
      <c r="AA133" s="14">
        <f t="shared" si="21"/>
        <v>47</v>
      </c>
      <c r="AB133" s="14">
        <f t="shared" si="22"/>
        <v>29</v>
      </c>
      <c r="AC133" s="14">
        <f t="shared" si="23"/>
        <v>17</v>
      </c>
      <c r="AD133" s="14">
        <f t="shared" si="24"/>
        <v>12</v>
      </c>
      <c r="AE133" s="14">
        <f t="shared" si="25"/>
        <v>7</v>
      </c>
      <c r="AF133" s="14">
        <f t="shared" si="26"/>
        <v>1</v>
      </c>
      <c r="AG133" s="14">
        <f t="shared" si="27"/>
        <v>0</v>
      </c>
      <c r="AH133" s="14">
        <f t="shared" si="28"/>
        <v>0</v>
      </c>
      <c r="AI133" s="9">
        <f t="shared" si="29"/>
        <v>52.941176470588239</v>
      </c>
    </row>
    <row r="134" spans="1:35">
      <c r="A134" s="1">
        <v>102099</v>
      </c>
      <c r="B134" s="14">
        <v>8</v>
      </c>
      <c r="C134" s="14">
        <v>8</v>
      </c>
      <c r="D134" s="2">
        <v>7.5350000000000001</v>
      </c>
      <c r="E134" s="3">
        <v>5</v>
      </c>
      <c r="F134" s="14">
        <v>143</v>
      </c>
      <c r="G134" s="14">
        <v>72</v>
      </c>
      <c r="H134" s="14">
        <v>53</v>
      </c>
      <c r="I134" s="14">
        <v>23</v>
      </c>
      <c r="J134" s="14">
        <v>18</v>
      </c>
      <c r="K134" s="14">
        <v>9</v>
      </c>
      <c r="L134" s="14">
        <v>7</v>
      </c>
      <c r="M134" s="14">
        <v>1</v>
      </c>
      <c r="N134" s="14">
        <v>2</v>
      </c>
      <c r="O134" s="14">
        <v>1</v>
      </c>
      <c r="P134" s="14">
        <v>0</v>
      </c>
      <c r="Q134" s="14">
        <v>0</v>
      </c>
      <c r="R134" s="14">
        <v>1</v>
      </c>
      <c r="S134" s="14">
        <v>1</v>
      </c>
      <c r="T134" s="39">
        <v>2</v>
      </c>
      <c r="U134" s="14">
        <f t="shared" si="15"/>
        <v>331</v>
      </c>
      <c r="V134" s="14">
        <f t="shared" si="16"/>
        <v>188</v>
      </c>
      <c r="W134" s="14">
        <f t="shared" si="17"/>
        <v>116</v>
      </c>
      <c r="X134" s="14">
        <f t="shared" si="18"/>
        <v>63</v>
      </c>
      <c r="Y134" s="14">
        <f t="shared" si="19"/>
        <v>40</v>
      </c>
      <c r="Z134" s="14">
        <f t="shared" si="20"/>
        <v>22</v>
      </c>
      <c r="AA134" s="14">
        <f t="shared" si="21"/>
        <v>13</v>
      </c>
      <c r="AB134" s="14">
        <f t="shared" si="22"/>
        <v>6</v>
      </c>
      <c r="AC134" s="14">
        <f t="shared" si="23"/>
        <v>5</v>
      </c>
      <c r="AD134" s="14">
        <f t="shared" si="24"/>
        <v>3</v>
      </c>
      <c r="AE134" s="14">
        <f t="shared" si="25"/>
        <v>2</v>
      </c>
      <c r="AF134" s="14">
        <f t="shared" si="26"/>
        <v>2</v>
      </c>
      <c r="AG134" s="14">
        <f t="shared" si="27"/>
        <v>2</v>
      </c>
      <c r="AH134" s="14">
        <f t="shared" si="28"/>
        <v>1</v>
      </c>
      <c r="AI134" s="9">
        <f t="shared" si="29"/>
        <v>35.045317220543808</v>
      </c>
    </row>
    <row r="135" spans="1:35">
      <c r="A135" s="1">
        <v>102099</v>
      </c>
      <c r="B135" s="14">
        <v>8</v>
      </c>
      <c r="C135" s="14">
        <v>9</v>
      </c>
      <c r="D135" s="2">
        <v>7.585</v>
      </c>
      <c r="E135" s="3">
        <v>5</v>
      </c>
      <c r="F135" s="14">
        <v>67</v>
      </c>
      <c r="G135" s="14">
        <v>40</v>
      </c>
      <c r="H135" s="14">
        <v>21</v>
      </c>
      <c r="I135" s="14">
        <v>17</v>
      </c>
      <c r="J135" s="14">
        <v>9</v>
      </c>
      <c r="K135" s="14">
        <v>1</v>
      </c>
      <c r="L135" s="14">
        <v>1</v>
      </c>
      <c r="M135" s="14">
        <v>1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39">
        <v>2</v>
      </c>
      <c r="U135" s="14">
        <f t="shared" si="15"/>
        <v>157</v>
      </c>
      <c r="V135" s="14">
        <f t="shared" si="16"/>
        <v>90</v>
      </c>
      <c r="W135" s="14">
        <f t="shared" si="17"/>
        <v>50</v>
      </c>
      <c r="X135" s="14">
        <f t="shared" si="18"/>
        <v>29</v>
      </c>
      <c r="Y135" s="14">
        <f t="shared" si="19"/>
        <v>12</v>
      </c>
      <c r="Z135" s="14">
        <f t="shared" si="20"/>
        <v>3</v>
      </c>
      <c r="AA135" s="14">
        <f t="shared" si="21"/>
        <v>2</v>
      </c>
      <c r="AB135" s="14">
        <f t="shared" si="22"/>
        <v>1</v>
      </c>
      <c r="AC135" s="14">
        <f t="shared" si="23"/>
        <v>0</v>
      </c>
      <c r="AD135" s="14">
        <f t="shared" si="24"/>
        <v>0</v>
      </c>
      <c r="AE135" s="14">
        <f t="shared" si="25"/>
        <v>0</v>
      </c>
      <c r="AF135" s="14">
        <f t="shared" si="26"/>
        <v>0</v>
      </c>
      <c r="AG135" s="14">
        <f t="shared" si="27"/>
        <v>0</v>
      </c>
      <c r="AH135" s="14">
        <f t="shared" si="28"/>
        <v>0</v>
      </c>
      <c r="AI135" s="9">
        <f t="shared" si="29"/>
        <v>31.847133757961782</v>
      </c>
    </row>
    <row r="136" spans="1:35">
      <c r="A136" s="1">
        <v>102099</v>
      </c>
      <c r="B136" s="14">
        <v>8</v>
      </c>
      <c r="C136" s="14">
        <v>10</v>
      </c>
      <c r="D136" s="2">
        <v>7.6349999999999998</v>
      </c>
      <c r="E136" s="3">
        <v>5</v>
      </c>
      <c r="F136" s="14">
        <v>94</v>
      </c>
      <c r="G136" s="14">
        <v>66</v>
      </c>
      <c r="H136" s="14">
        <v>36</v>
      </c>
      <c r="I136" s="14">
        <v>19</v>
      </c>
      <c r="J136" s="14">
        <v>10</v>
      </c>
      <c r="K136" s="14">
        <v>3</v>
      </c>
      <c r="L136" s="14">
        <v>2</v>
      </c>
      <c r="M136" s="14">
        <v>2</v>
      </c>
      <c r="N136" s="14">
        <v>1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39">
        <v>2</v>
      </c>
      <c r="U136" s="14">
        <f t="shared" si="15"/>
        <v>233</v>
      </c>
      <c r="V136" s="14">
        <f t="shared" si="16"/>
        <v>139</v>
      </c>
      <c r="W136" s="14">
        <f t="shared" si="17"/>
        <v>73</v>
      </c>
      <c r="X136" s="14">
        <f t="shared" si="18"/>
        <v>37</v>
      </c>
      <c r="Y136" s="14">
        <f t="shared" si="19"/>
        <v>18</v>
      </c>
      <c r="Z136" s="14">
        <f t="shared" si="20"/>
        <v>8</v>
      </c>
      <c r="AA136" s="14">
        <f t="shared" si="21"/>
        <v>5</v>
      </c>
      <c r="AB136" s="14">
        <f t="shared" si="22"/>
        <v>3</v>
      </c>
      <c r="AC136" s="14">
        <f t="shared" si="23"/>
        <v>1</v>
      </c>
      <c r="AD136" s="14">
        <f t="shared" si="24"/>
        <v>0</v>
      </c>
      <c r="AE136" s="14">
        <f t="shared" si="25"/>
        <v>0</v>
      </c>
      <c r="AF136" s="14">
        <f t="shared" si="26"/>
        <v>0</v>
      </c>
      <c r="AG136" s="14">
        <f t="shared" si="27"/>
        <v>0</v>
      </c>
      <c r="AH136" s="14">
        <f t="shared" si="28"/>
        <v>0</v>
      </c>
      <c r="AI136" s="9">
        <f t="shared" si="29"/>
        <v>31.330472103004293</v>
      </c>
    </row>
    <row r="137" spans="1:35">
      <c r="A137" s="1">
        <v>102099</v>
      </c>
      <c r="B137" s="14">
        <v>8</v>
      </c>
      <c r="C137" s="14">
        <v>11</v>
      </c>
      <c r="D137" s="2">
        <v>7.6849999999999996</v>
      </c>
      <c r="E137" s="3">
        <v>5</v>
      </c>
      <c r="F137" s="14">
        <v>71</v>
      </c>
      <c r="G137" s="14">
        <v>39</v>
      </c>
      <c r="H137" s="14">
        <v>20</v>
      </c>
      <c r="I137" s="14">
        <v>11</v>
      </c>
      <c r="J137" s="14">
        <v>7</v>
      </c>
      <c r="K137" s="14">
        <v>5</v>
      </c>
      <c r="L137" s="14">
        <v>1</v>
      </c>
      <c r="M137" s="14">
        <v>1</v>
      </c>
      <c r="N137" s="14">
        <v>0</v>
      </c>
      <c r="O137" s="14">
        <v>1</v>
      </c>
      <c r="P137" s="14">
        <v>1</v>
      </c>
      <c r="Q137" s="14">
        <v>0</v>
      </c>
      <c r="R137" s="14">
        <v>1</v>
      </c>
      <c r="S137" s="14">
        <v>0</v>
      </c>
      <c r="T137" s="39">
        <v>2</v>
      </c>
      <c r="U137" s="14">
        <f t="shared" si="15"/>
        <v>158</v>
      </c>
      <c r="V137" s="14">
        <f t="shared" si="16"/>
        <v>87</v>
      </c>
      <c r="W137" s="14">
        <f t="shared" si="17"/>
        <v>48</v>
      </c>
      <c r="X137" s="14">
        <f t="shared" si="18"/>
        <v>28</v>
      </c>
      <c r="Y137" s="14">
        <f t="shared" si="19"/>
        <v>17</v>
      </c>
      <c r="Z137" s="14">
        <f t="shared" si="20"/>
        <v>10</v>
      </c>
      <c r="AA137" s="14">
        <f t="shared" si="21"/>
        <v>5</v>
      </c>
      <c r="AB137" s="14">
        <f t="shared" si="22"/>
        <v>4</v>
      </c>
      <c r="AC137" s="14">
        <f t="shared" si="23"/>
        <v>3</v>
      </c>
      <c r="AD137" s="14">
        <f t="shared" si="24"/>
        <v>3</v>
      </c>
      <c r="AE137" s="14">
        <f t="shared" si="25"/>
        <v>2</v>
      </c>
      <c r="AF137" s="14">
        <f t="shared" si="26"/>
        <v>1</v>
      </c>
      <c r="AG137" s="14">
        <f t="shared" si="27"/>
        <v>1</v>
      </c>
      <c r="AH137" s="14">
        <f t="shared" si="28"/>
        <v>0</v>
      </c>
      <c r="AI137" s="9">
        <f t="shared" si="29"/>
        <v>30.37974683544304</v>
      </c>
    </row>
    <row r="138" spans="1:35">
      <c r="A138" s="1">
        <v>102099</v>
      </c>
      <c r="B138" s="14">
        <v>8</v>
      </c>
      <c r="C138" s="14">
        <v>12</v>
      </c>
      <c r="D138" s="2">
        <v>7.7350000000000003</v>
      </c>
      <c r="E138" s="3">
        <v>6</v>
      </c>
      <c r="F138" s="14">
        <v>104</v>
      </c>
      <c r="G138" s="14">
        <v>53</v>
      </c>
      <c r="H138" s="14">
        <v>33</v>
      </c>
      <c r="I138" s="14">
        <v>10</v>
      </c>
      <c r="J138" s="14">
        <v>9</v>
      </c>
      <c r="K138" s="14">
        <v>1</v>
      </c>
      <c r="L138" s="14">
        <v>1</v>
      </c>
      <c r="M138" s="14">
        <v>1</v>
      </c>
      <c r="N138" s="14">
        <v>0</v>
      </c>
      <c r="O138" s="14">
        <v>0</v>
      </c>
      <c r="P138" s="14">
        <v>0</v>
      </c>
      <c r="Q138" s="14">
        <v>1</v>
      </c>
      <c r="R138" s="14">
        <v>0</v>
      </c>
      <c r="S138" s="14">
        <v>0</v>
      </c>
      <c r="T138" s="39">
        <v>2</v>
      </c>
      <c r="U138" s="14">
        <f t="shared" si="15"/>
        <v>213</v>
      </c>
      <c r="V138" s="14">
        <f t="shared" si="16"/>
        <v>109</v>
      </c>
      <c r="W138" s="14">
        <f t="shared" si="17"/>
        <v>56</v>
      </c>
      <c r="X138" s="14">
        <f t="shared" si="18"/>
        <v>23</v>
      </c>
      <c r="Y138" s="14">
        <f t="shared" si="19"/>
        <v>13</v>
      </c>
      <c r="Z138" s="14">
        <f t="shared" si="20"/>
        <v>4</v>
      </c>
      <c r="AA138" s="14">
        <f t="shared" si="21"/>
        <v>3</v>
      </c>
      <c r="AB138" s="14">
        <f t="shared" si="22"/>
        <v>2</v>
      </c>
      <c r="AC138" s="14">
        <f t="shared" si="23"/>
        <v>1</v>
      </c>
      <c r="AD138" s="14">
        <f t="shared" si="24"/>
        <v>1</v>
      </c>
      <c r="AE138" s="14">
        <f t="shared" si="25"/>
        <v>1</v>
      </c>
      <c r="AF138" s="14">
        <f t="shared" si="26"/>
        <v>1</v>
      </c>
      <c r="AG138" s="14">
        <f t="shared" si="27"/>
        <v>0</v>
      </c>
      <c r="AH138" s="14">
        <f t="shared" si="28"/>
        <v>0</v>
      </c>
      <c r="AI138" s="9">
        <f t="shared" si="29"/>
        <v>26.291079812206576</v>
      </c>
    </row>
    <row r="139" spans="1:35">
      <c r="A139" s="1">
        <v>102099</v>
      </c>
      <c r="B139" s="14">
        <v>8</v>
      </c>
      <c r="C139" s="14">
        <v>13</v>
      </c>
      <c r="D139" s="2">
        <v>7.7949999999999999</v>
      </c>
      <c r="E139" s="3">
        <v>6</v>
      </c>
      <c r="F139" s="14">
        <v>114</v>
      </c>
      <c r="G139" s="14">
        <v>57</v>
      </c>
      <c r="H139" s="14">
        <v>36</v>
      </c>
      <c r="I139" s="14">
        <v>14</v>
      </c>
      <c r="J139" s="14">
        <v>7</v>
      </c>
      <c r="K139" s="14">
        <v>2</v>
      </c>
      <c r="L139" s="14">
        <v>0</v>
      </c>
      <c r="M139" s="14">
        <v>3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39">
        <v>2</v>
      </c>
      <c r="U139" s="14">
        <f t="shared" ref="U139:U202" si="30">SUM(F139:S139)</f>
        <v>233</v>
      </c>
      <c r="V139" s="14">
        <f t="shared" ref="V139:V202" si="31">SUM(G139:S139)</f>
        <v>119</v>
      </c>
      <c r="W139" s="14">
        <f t="shared" ref="W139:W202" si="32">SUM(H139:S139)</f>
        <v>62</v>
      </c>
      <c r="X139" s="14">
        <f t="shared" ref="X139:X202" si="33">SUM(I139:S139)</f>
        <v>26</v>
      </c>
      <c r="Y139" s="14">
        <f t="shared" ref="Y139:Y202" si="34">SUM(J139:S139)</f>
        <v>12</v>
      </c>
      <c r="Z139" s="14">
        <f t="shared" ref="Z139:Z202" si="35">SUM(K139:S139)</f>
        <v>5</v>
      </c>
      <c r="AA139" s="14">
        <f t="shared" ref="AA139:AA202" si="36">SUM(L139:S139)</f>
        <v>3</v>
      </c>
      <c r="AB139" s="14">
        <f t="shared" ref="AB139:AB202" si="37">SUM(M139:S139)</f>
        <v>3</v>
      </c>
      <c r="AC139" s="14">
        <f t="shared" ref="AC139:AC202" si="38">SUM(N139:S139)</f>
        <v>0</v>
      </c>
      <c r="AD139" s="14">
        <f t="shared" ref="AD139:AD202" si="39">SUM(O139:S139)</f>
        <v>0</v>
      </c>
      <c r="AE139" s="14">
        <f t="shared" ref="AE139:AE202" si="40">SUM(P139:S139)</f>
        <v>0</v>
      </c>
      <c r="AF139" s="14">
        <f t="shared" ref="AF139:AF202" si="41">SUM(Q139:S139)</f>
        <v>0</v>
      </c>
      <c r="AG139" s="14">
        <f t="shared" ref="AG139:AG202" si="42">SUM(R139:S139)</f>
        <v>0</v>
      </c>
      <c r="AH139" s="14">
        <f t="shared" ref="AH139:AH202" si="43">SUM(S139)</f>
        <v>0</v>
      </c>
      <c r="AI139" s="9">
        <f t="shared" ref="AI139:AI202" si="44">(W139/U139)*100</f>
        <v>26.609442060085836</v>
      </c>
    </row>
    <row r="140" spans="1:35">
      <c r="A140" s="1">
        <v>102099</v>
      </c>
      <c r="B140" s="14">
        <v>8</v>
      </c>
      <c r="C140" s="14">
        <v>14</v>
      </c>
      <c r="D140" s="2">
        <v>7.8550000000000004</v>
      </c>
      <c r="E140" s="3">
        <v>6</v>
      </c>
      <c r="F140" s="14">
        <v>83</v>
      </c>
      <c r="G140" s="14">
        <v>42</v>
      </c>
      <c r="H140" s="14">
        <v>19</v>
      </c>
      <c r="I140" s="14">
        <v>9</v>
      </c>
      <c r="J140" s="14">
        <v>3</v>
      </c>
      <c r="K140" s="14">
        <v>2</v>
      </c>
      <c r="L140" s="14">
        <v>3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39">
        <v>2</v>
      </c>
      <c r="U140" s="14">
        <f t="shared" si="30"/>
        <v>161</v>
      </c>
      <c r="V140" s="14">
        <f t="shared" si="31"/>
        <v>78</v>
      </c>
      <c r="W140" s="14">
        <f t="shared" si="32"/>
        <v>36</v>
      </c>
      <c r="X140" s="14">
        <f t="shared" si="33"/>
        <v>17</v>
      </c>
      <c r="Y140" s="14">
        <f t="shared" si="34"/>
        <v>8</v>
      </c>
      <c r="Z140" s="14">
        <f t="shared" si="35"/>
        <v>5</v>
      </c>
      <c r="AA140" s="14">
        <f t="shared" si="36"/>
        <v>3</v>
      </c>
      <c r="AB140" s="14">
        <f t="shared" si="37"/>
        <v>0</v>
      </c>
      <c r="AC140" s="14">
        <f t="shared" si="38"/>
        <v>0</v>
      </c>
      <c r="AD140" s="14">
        <f t="shared" si="39"/>
        <v>0</v>
      </c>
      <c r="AE140" s="14">
        <f t="shared" si="40"/>
        <v>0</v>
      </c>
      <c r="AF140" s="14">
        <f t="shared" si="41"/>
        <v>0</v>
      </c>
      <c r="AG140" s="14">
        <f t="shared" si="42"/>
        <v>0</v>
      </c>
      <c r="AH140" s="14">
        <f t="shared" si="43"/>
        <v>0</v>
      </c>
      <c r="AI140" s="9">
        <f t="shared" si="44"/>
        <v>22.36024844720497</v>
      </c>
    </row>
    <row r="141" spans="1:35">
      <c r="A141" s="1">
        <v>102099</v>
      </c>
      <c r="B141" s="14">
        <v>8</v>
      </c>
      <c r="C141" s="14">
        <v>15</v>
      </c>
      <c r="D141" s="2">
        <v>7.915</v>
      </c>
      <c r="E141" s="3">
        <v>6</v>
      </c>
      <c r="F141" s="14">
        <v>93</v>
      </c>
      <c r="G141" s="14">
        <v>47</v>
      </c>
      <c r="H141" s="14">
        <v>28</v>
      </c>
      <c r="I141" s="14">
        <v>17</v>
      </c>
      <c r="J141" s="14">
        <v>6</v>
      </c>
      <c r="K141" s="14">
        <v>3</v>
      </c>
      <c r="L141" s="14">
        <v>0</v>
      </c>
      <c r="M141" s="14">
        <v>2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39">
        <v>2</v>
      </c>
      <c r="U141" s="14">
        <f t="shared" si="30"/>
        <v>196</v>
      </c>
      <c r="V141" s="14">
        <f t="shared" si="31"/>
        <v>103</v>
      </c>
      <c r="W141" s="14">
        <f t="shared" si="32"/>
        <v>56</v>
      </c>
      <c r="X141" s="14">
        <f t="shared" si="33"/>
        <v>28</v>
      </c>
      <c r="Y141" s="14">
        <f t="shared" si="34"/>
        <v>11</v>
      </c>
      <c r="Z141" s="14">
        <f t="shared" si="35"/>
        <v>5</v>
      </c>
      <c r="AA141" s="14">
        <f t="shared" si="36"/>
        <v>2</v>
      </c>
      <c r="AB141" s="14">
        <f t="shared" si="37"/>
        <v>2</v>
      </c>
      <c r="AC141" s="14">
        <f t="shared" si="38"/>
        <v>0</v>
      </c>
      <c r="AD141" s="14">
        <f t="shared" si="39"/>
        <v>0</v>
      </c>
      <c r="AE141" s="14">
        <f t="shared" si="40"/>
        <v>0</v>
      </c>
      <c r="AF141" s="14">
        <f t="shared" si="41"/>
        <v>0</v>
      </c>
      <c r="AG141" s="14">
        <f t="shared" si="42"/>
        <v>0</v>
      </c>
      <c r="AH141" s="14">
        <f t="shared" si="43"/>
        <v>0</v>
      </c>
      <c r="AI141" s="9">
        <f t="shared" si="44"/>
        <v>28.571428571428569</v>
      </c>
    </row>
    <row r="142" spans="1:35">
      <c r="A142" s="1">
        <v>102099</v>
      </c>
      <c r="B142" s="14">
        <v>8</v>
      </c>
      <c r="C142" s="14">
        <v>16</v>
      </c>
      <c r="D142" s="2">
        <v>7.9749999999999996</v>
      </c>
      <c r="E142" s="3">
        <v>6.5</v>
      </c>
      <c r="F142" s="14">
        <v>87</v>
      </c>
      <c r="G142" s="14">
        <v>63</v>
      </c>
      <c r="H142" s="14">
        <v>36</v>
      </c>
      <c r="I142" s="14">
        <v>19</v>
      </c>
      <c r="J142" s="14">
        <v>10</v>
      </c>
      <c r="K142" s="14">
        <v>1</v>
      </c>
      <c r="L142" s="14">
        <v>2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1</v>
      </c>
      <c r="S142" s="14">
        <v>0</v>
      </c>
      <c r="T142" s="39">
        <v>2</v>
      </c>
      <c r="U142" s="14">
        <f t="shared" si="30"/>
        <v>219</v>
      </c>
      <c r="V142" s="14">
        <f t="shared" si="31"/>
        <v>132</v>
      </c>
      <c r="W142" s="14">
        <f t="shared" si="32"/>
        <v>69</v>
      </c>
      <c r="X142" s="14">
        <f t="shared" si="33"/>
        <v>33</v>
      </c>
      <c r="Y142" s="14">
        <f t="shared" si="34"/>
        <v>14</v>
      </c>
      <c r="Z142" s="14">
        <f t="shared" si="35"/>
        <v>4</v>
      </c>
      <c r="AA142" s="14">
        <f t="shared" si="36"/>
        <v>3</v>
      </c>
      <c r="AB142" s="14">
        <f t="shared" si="37"/>
        <v>1</v>
      </c>
      <c r="AC142" s="14">
        <f t="shared" si="38"/>
        <v>1</v>
      </c>
      <c r="AD142" s="14">
        <f t="shared" si="39"/>
        <v>1</v>
      </c>
      <c r="AE142" s="14">
        <f t="shared" si="40"/>
        <v>1</v>
      </c>
      <c r="AF142" s="14">
        <f t="shared" si="41"/>
        <v>1</v>
      </c>
      <c r="AG142" s="14">
        <f t="shared" si="42"/>
        <v>1</v>
      </c>
      <c r="AH142" s="14">
        <f t="shared" si="43"/>
        <v>0</v>
      </c>
      <c r="AI142" s="9">
        <f t="shared" si="44"/>
        <v>31.506849315068493</v>
      </c>
    </row>
    <row r="143" spans="1:35">
      <c r="A143" s="1">
        <v>102199</v>
      </c>
      <c r="B143" s="14">
        <v>9</v>
      </c>
      <c r="C143" s="14">
        <v>1</v>
      </c>
      <c r="D143" s="2">
        <v>8.0399999999999991</v>
      </c>
      <c r="E143" s="3">
        <v>6.4</v>
      </c>
      <c r="F143" s="14">
        <v>122</v>
      </c>
      <c r="G143" s="14">
        <v>70</v>
      </c>
      <c r="H143" s="14">
        <v>48</v>
      </c>
      <c r="I143" s="14">
        <v>31</v>
      </c>
      <c r="J143" s="14">
        <v>17</v>
      </c>
      <c r="K143" s="14">
        <v>14</v>
      </c>
      <c r="L143" s="14">
        <v>5</v>
      </c>
      <c r="M143" s="14">
        <v>6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39">
        <v>2</v>
      </c>
      <c r="U143" s="14">
        <f t="shared" si="30"/>
        <v>313</v>
      </c>
      <c r="V143" s="14">
        <f t="shared" si="31"/>
        <v>191</v>
      </c>
      <c r="W143" s="14">
        <f t="shared" si="32"/>
        <v>121</v>
      </c>
      <c r="X143" s="14">
        <f t="shared" si="33"/>
        <v>73</v>
      </c>
      <c r="Y143" s="14">
        <f t="shared" si="34"/>
        <v>42</v>
      </c>
      <c r="Z143" s="14">
        <f t="shared" si="35"/>
        <v>25</v>
      </c>
      <c r="AA143" s="14">
        <f t="shared" si="36"/>
        <v>11</v>
      </c>
      <c r="AB143" s="14">
        <f t="shared" si="37"/>
        <v>6</v>
      </c>
      <c r="AC143" s="14">
        <f t="shared" si="38"/>
        <v>0</v>
      </c>
      <c r="AD143" s="14">
        <f t="shared" si="39"/>
        <v>0</v>
      </c>
      <c r="AE143" s="14">
        <f t="shared" si="40"/>
        <v>0</v>
      </c>
      <c r="AF143" s="14">
        <f t="shared" si="41"/>
        <v>0</v>
      </c>
      <c r="AG143" s="14">
        <f t="shared" si="42"/>
        <v>0</v>
      </c>
      <c r="AH143" s="14">
        <f t="shared" si="43"/>
        <v>0</v>
      </c>
      <c r="AI143" s="9">
        <f t="shared" si="44"/>
        <v>38.658146964856229</v>
      </c>
    </row>
    <row r="144" spans="1:35">
      <c r="A144" s="1">
        <v>102199</v>
      </c>
      <c r="B144" s="14">
        <v>9</v>
      </c>
      <c r="C144" s="14">
        <v>2</v>
      </c>
      <c r="D144" s="2">
        <v>8.1039999999999992</v>
      </c>
      <c r="E144" s="3">
        <v>5.4</v>
      </c>
      <c r="F144" s="14">
        <v>112</v>
      </c>
      <c r="G144" s="14">
        <v>50</v>
      </c>
      <c r="H144" s="14">
        <v>38</v>
      </c>
      <c r="I144" s="14">
        <v>25</v>
      </c>
      <c r="J144" s="14">
        <v>18</v>
      </c>
      <c r="K144" s="14">
        <v>8</v>
      </c>
      <c r="L144" s="14">
        <v>3</v>
      </c>
      <c r="M144" s="14">
        <v>4</v>
      </c>
      <c r="N144" s="14">
        <v>3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39">
        <v>2</v>
      </c>
      <c r="U144" s="14">
        <f t="shared" si="30"/>
        <v>261</v>
      </c>
      <c r="V144" s="14">
        <f t="shared" si="31"/>
        <v>149</v>
      </c>
      <c r="W144" s="14">
        <f t="shared" si="32"/>
        <v>99</v>
      </c>
      <c r="X144" s="14">
        <f t="shared" si="33"/>
        <v>61</v>
      </c>
      <c r="Y144" s="14">
        <f t="shared" si="34"/>
        <v>36</v>
      </c>
      <c r="Z144" s="14">
        <f t="shared" si="35"/>
        <v>18</v>
      </c>
      <c r="AA144" s="14">
        <f t="shared" si="36"/>
        <v>10</v>
      </c>
      <c r="AB144" s="14">
        <f t="shared" si="37"/>
        <v>7</v>
      </c>
      <c r="AC144" s="14">
        <f t="shared" si="38"/>
        <v>3</v>
      </c>
      <c r="AD144" s="14">
        <f t="shared" si="39"/>
        <v>0</v>
      </c>
      <c r="AE144" s="14">
        <f t="shared" si="40"/>
        <v>0</v>
      </c>
      <c r="AF144" s="14">
        <f t="shared" si="41"/>
        <v>0</v>
      </c>
      <c r="AG144" s="14">
        <f t="shared" si="42"/>
        <v>0</v>
      </c>
      <c r="AH144" s="14">
        <f t="shared" si="43"/>
        <v>0</v>
      </c>
      <c r="AI144" s="9">
        <f t="shared" si="44"/>
        <v>37.931034482758619</v>
      </c>
    </row>
    <row r="145" spans="1:35">
      <c r="A145" s="1">
        <v>102199</v>
      </c>
      <c r="B145" s="14">
        <v>9</v>
      </c>
      <c r="C145" s="14">
        <v>3</v>
      </c>
      <c r="D145" s="2">
        <v>8.1579999999999995</v>
      </c>
      <c r="E145" s="3">
        <v>5</v>
      </c>
      <c r="F145" s="14">
        <v>137</v>
      </c>
      <c r="G145" s="14">
        <v>71</v>
      </c>
      <c r="H145" s="14">
        <v>39</v>
      </c>
      <c r="I145" s="14">
        <v>31</v>
      </c>
      <c r="J145" s="14">
        <v>15</v>
      </c>
      <c r="K145" s="14">
        <v>10</v>
      </c>
      <c r="L145" s="14">
        <v>7</v>
      </c>
      <c r="M145" s="14">
        <v>2</v>
      </c>
      <c r="N145" s="14">
        <v>2</v>
      </c>
      <c r="O145" s="14">
        <v>0</v>
      </c>
      <c r="P145" s="14">
        <v>0</v>
      </c>
      <c r="Q145" s="14">
        <v>1</v>
      </c>
      <c r="R145" s="14">
        <v>0</v>
      </c>
      <c r="S145" s="14">
        <v>0</v>
      </c>
      <c r="T145" s="39">
        <v>2</v>
      </c>
      <c r="U145" s="14">
        <f t="shared" si="30"/>
        <v>315</v>
      </c>
      <c r="V145" s="14">
        <f t="shared" si="31"/>
        <v>178</v>
      </c>
      <c r="W145" s="14">
        <f t="shared" si="32"/>
        <v>107</v>
      </c>
      <c r="X145" s="14">
        <f t="shared" si="33"/>
        <v>68</v>
      </c>
      <c r="Y145" s="14">
        <f t="shared" si="34"/>
        <v>37</v>
      </c>
      <c r="Z145" s="14">
        <f t="shared" si="35"/>
        <v>22</v>
      </c>
      <c r="AA145" s="14">
        <f t="shared" si="36"/>
        <v>12</v>
      </c>
      <c r="AB145" s="14">
        <f t="shared" si="37"/>
        <v>5</v>
      </c>
      <c r="AC145" s="14">
        <f t="shared" si="38"/>
        <v>3</v>
      </c>
      <c r="AD145" s="14">
        <f t="shared" si="39"/>
        <v>1</v>
      </c>
      <c r="AE145" s="14">
        <f t="shared" si="40"/>
        <v>1</v>
      </c>
      <c r="AF145" s="14">
        <f t="shared" si="41"/>
        <v>1</v>
      </c>
      <c r="AG145" s="14">
        <f t="shared" si="42"/>
        <v>0</v>
      </c>
      <c r="AH145" s="14">
        <f t="shared" si="43"/>
        <v>0</v>
      </c>
      <c r="AI145" s="9">
        <f t="shared" si="44"/>
        <v>33.968253968253968</v>
      </c>
    </row>
    <row r="146" spans="1:35">
      <c r="A146" s="1">
        <v>102199</v>
      </c>
      <c r="B146" s="14">
        <v>9</v>
      </c>
      <c r="C146" s="14">
        <v>4</v>
      </c>
      <c r="D146" s="2">
        <v>8.2080000000000002</v>
      </c>
      <c r="E146" s="3">
        <v>6</v>
      </c>
      <c r="F146" s="14">
        <v>148</v>
      </c>
      <c r="G146" s="14">
        <v>56</v>
      </c>
      <c r="H146" s="14">
        <v>33</v>
      </c>
      <c r="I146" s="14">
        <v>26</v>
      </c>
      <c r="J146" s="14">
        <v>15</v>
      </c>
      <c r="K146" s="14">
        <v>9</v>
      </c>
      <c r="L146" s="14">
        <v>10</v>
      </c>
      <c r="M146" s="14">
        <v>8</v>
      </c>
      <c r="N146" s="14">
        <v>3</v>
      </c>
      <c r="O146" s="14">
        <v>0</v>
      </c>
      <c r="P146" s="14">
        <v>2</v>
      </c>
      <c r="Q146" s="14">
        <v>0</v>
      </c>
      <c r="R146" s="14">
        <v>0</v>
      </c>
      <c r="S146" s="14">
        <v>0</v>
      </c>
      <c r="T146" s="39">
        <v>2</v>
      </c>
      <c r="U146" s="14">
        <f t="shared" si="30"/>
        <v>310</v>
      </c>
      <c r="V146" s="14">
        <f t="shared" si="31"/>
        <v>162</v>
      </c>
      <c r="W146" s="14">
        <f t="shared" si="32"/>
        <v>106</v>
      </c>
      <c r="X146" s="14">
        <f t="shared" si="33"/>
        <v>73</v>
      </c>
      <c r="Y146" s="14">
        <f t="shared" si="34"/>
        <v>47</v>
      </c>
      <c r="Z146" s="14">
        <f t="shared" si="35"/>
        <v>32</v>
      </c>
      <c r="AA146" s="14">
        <f t="shared" si="36"/>
        <v>23</v>
      </c>
      <c r="AB146" s="14">
        <f t="shared" si="37"/>
        <v>13</v>
      </c>
      <c r="AC146" s="14">
        <f t="shared" si="38"/>
        <v>5</v>
      </c>
      <c r="AD146" s="14">
        <f t="shared" si="39"/>
        <v>2</v>
      </c>
      <c r="AE146" s="14">
        <f t="shared" si="40"/>
        <v>2</v>
      </c>
      <c r="AF146" s="14">
        <f t="shared" si="41"/>
        <v>0</v>
      </c>
      <c r="AG146" s="14">
        <f t="shared" si="42"/>
        <v>0</v>
      </c>
      <c r="AH146" s="14">
        <f t="shared" si="43"/>
        <v>0</v>
      </c>
      <c r="AI146" s="9">
        <f t="shared" si="44"/>
        <v>34.193548387096776</v>
      </c>
    </row>
    <row r="147" spans="1:35">
      <c r="A147" s="1">
        <v>102199</v>
      </c>
      <c r="B147" s="14">
        <v>9</v>
      </c>
      <c r="C147" s="14">
        <v>5</v>
      </c>
      <c r="D147" s="2">
        <v>8.2680000000000007</v>
      </c>
      <c r="E147" s="3">
        <v>6</v>
      </c>
      <c r="F147" s="14">
        <v>58</v>
      </c>
      <c r="G147" s="14">
        <v>30</v>
      </c>
      <c r="H147" s="14">
        <v>18</v>
      </c>
      <c r="I147" s="14">
        <v>14</v>
      </c>
      <c r="J147" s="14">
        <v>8</v>
      </c>
      <c r="K147" s="14">
        <v>5</v>
      </c>
      <c r="L147" s="14">
        <v>4</v>
      </c>
      <c r="M147" s="14">
        <v>2</v>
      </c>
      <c r="N147" s="14">
        <v>0</v>
      </c>
      <c r="O147" s="14">
        <v>0</v>
      </c>
      <c r="P147" s="14">
        <v>0</v>
      </c>
      <c r="Q147" s="14">
        <v>2</v>
      </c>
      <c r="R147" s="14">
        <v>0</v>
      </c>
      <c r="S147" s="14">
        <v>0</v>
      </c>
      <c r="T147" s="39">
        <v>2</v>
      </c>
      <c r="U147" s="14">
        <f t="shared" si="30"/>
        <v>141</v>
      </c>
      <c r="V147" s="14">
        <f t="shared" si="31"/>
        <v>83</v>
      </c>
      <c r="W147" s="14">
        <f t="shared" si="32"/>
        <v>53</v>
      </c>
      <c r="X147" s="14">
        <f t="shared" si="33"/>
        <v>35</v>
      </c>
      <c r="Y147" s="14">
        <f t="shared" si="34"/>
        <v>21</v>
      </c>
      <c r="Z147" s="14">
        <f t="shared" si="35"/>
        <v>13</v>
      </c>
      <c r="AA147" s="14">
        <f t="shared" si="36"/>
        <v>8</v>
      </c>
      <c r="AB147" s="14">
        <f t="shared" si="37"/>
        <v>4</v>
      </c>
      <c r="AC147" s="14">
        <f t="shared" si="38"/>
        <v>2</v>
      </c>
      <c r="AD147" s="14">
        <f t="shared" si="39"/>
        <v>2</v>
      </c>
      <c r="AE147" s="14">
        <f t="shared" si="40"/>
        <v>2</v>
      </c>
      <c r="AF147" s="14">
        <f t="shared" si="41"/>
        <v>2</v>
      </c>
      <c r="AG147" s="14">
        <f t="shared" si="42"/>
        <v>0</v>
      </c>
      <c r="AH147" s="14">
        <f t="shared" si="43"/>
        <v>0</v>
      </c>
      <c r="AI147" s="9">
        <f t="shared" si="44"/>
        <v>37.588652482269502</v>
      </c>
    </row>
    <row r="148" spans="1:35">
      <c r="A148" s="1">
        <v>102199</v>
      </c>
      <c r="B148" s="14">
        <v>9</v>
      </c>
      <c r="C148" s="14">
        <v>6</v>
      </c>
      <c r="D148" s="2">
        <v>8.3279999999999994</v>
      </c>
      <c r="E148" s="3">
        <v>6.5</v>
      </c>
      <c r="F148" s="14">
        <v>82</v>
      </c>
      <c r="G148" s="14">
        <v>34</v>
      </c>
      <c r="H148" s="14">
        <v>22</v>
      </c>
      <c r="I148" s="14">
        <v>7</v>
      </c>
      <c r="J148" s="14">
        <v>7</v>
      </c>
      <c r="K148" s="14">
        <v>3</v>
      </c>
      <c r="L148" s="14">
        <v>2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39">
        <v>2</v>
      </c>
      <c r="U148" s="14">
        <f t="shared" si="30"/>
        <v>157</v>
      </c>
      <c r="V148" s="14">
        <f t="shared" si="31"/>
        <v>75</v>
      </c>
      <c r="W148" s="14">
        <f t="shared" si="32"/>
        <v>41</v>
      </c>
      <c r="X148" s="14">
        <f t="shared" si="33"/>
        <v>19</v>
      </c>
      <c r="Y148" s="14">
        <f t="shared" si="34"/>
        <v>12</v>
      </c>
      <c r="Z148" s="14">
        <f t="shared" si="35"/>
        <v>5</v>
      </c>
      <c r="AA148" s="14">
        <f t="shared" si="36"/>
        <v>2</v>
      </c>
      <c r="AB148" s="14">
        <f t="shared" si="37"/>
        <v>0</v>
      </c>
      <c r="AC148" s="14">
        <f t="shared" si="38"/>
        <v>0</v>
      </c>
      <c r="AD148" s="14">
        <f t="shared" si="39"/>
        <v>0</v>
      </c>
      <c r="AE148" s="14">
        <f t="shared" si="40"/>
        <v>0</v>
      </c>
      <c r="AF148" s="14">
        <f t="shared" si="41"/>
        <v>0</v>
      </c>
      <c r="AG148" s="14">
        <f t="shared" si="42"/>
        <v>0</v>
      </c>
      <c r="AH148" s="14">
        <f t="shared" si="43"/>
        <v>0</v>
      </c>
      <c r="AI148" s="9">
        <f t="shared" si="44"/>
        <v>26.114649681528661</v>
      </c>
    </row>
    <row r="149" spans="1:35">
      <c r="A149" s="1">
        <v>102199</v>
      </c>
      <c r="B149" s="14">
        <v>9</v>
      </c>
      <c r="C149" s="14">
        <v>7</v>
      </c>
      <c r="D149" s="2">
        <v>8.3930000000000007</v>
      </c>
      <c r="E149" s="3">
        <v>5.4</v>
      </c>
      <c r="F149" s="14">
        <v>101</v>
      </c>
      <c r="G149" s="14">
        <v>45</v>
      </c>
      <c r="H149" s="14">
        <v>37</v>
      </c>
      <c r="I149" s="14">
        <v>19</v>
      </c>
      <c r="J149" s="14">
        <v>10</v>
      </c>
      <c r="K149" s="14">
        <v>6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1</v>
      </c>
      <c r="R149" s="14">
        <v>0</v>
      </c>
      <c r="S149" s="14">
        <v>2</v>
      </c>
      <c r="T149" s="39">
        <v>2</v>
      </c>
      <c r="U149" s="14">
        <f t="shared" si="30"/>
        <v>221</v>
      </c>
      <c r="V149" s="14">
        <f t="shared" si="31"/>
        <v>120</v>
      </c>
      <c r="W149" s="14">
        <f t="shared" si="32"/>
        <v>75</v>
      </c>
      <c r="X149" s="14">
        <f t="shared" si="33"/>
        <v>38</v>
      </c>
      <c r="Y149" s="14">
        <f t="shared" si="34"/>
        <v>19</v>
      </c>
      <c r="Z149" s="14">
        <f t="shared" si="35"/>
        <v>9</v>
      </c>
      <c r="AA149" s="14">
        <f t="shared" si="36"/>
        <v>3</v>
      </c>
      <c r="AB149" s="14">
        <f t="shared" si="37"/>
        <v>3</v>
      </c>
      <c r="AC149" s="14">
        <f t="shared" si="38"/>
        <v>3</v>
      </c>
      <c r="AD149" s="14">
        <f t="shared" si="39"/>
        <v>3</v>
      </c>
      <c r="AE149" s="14">
        <f t="shared" si="40"/>
        <v>3</v>
      </c>
      <c r="AF149" s="14">
        <f t="shared" si="41"/>
        <v>3</v>
      </c>
      <c r="AG149" s="14">
        <f t="shared" si="42"/>
        <v>2</v>
      </c>
      <c r="AH149" s="14">
        <f t="shared" si="43"/>
        <v>2</v>
      </c>
      <c r="AI149" s="9">
        <f t="shared" si="44"/>
        <v>33.936651583710407</v>
      </c>
    </row>
    <row r="150" spans="1:35">
      <c r="A150" s="1">
        <v>102199</v>
      </c>
      <c r="B150" s="14">
        <v>9</v>
      </c>
      <c r="C150" s="14">
        <v>8</v>
      </c>
      <c r="D150" s="2">
        <v>8.4469999999999992</v>
      </c>
      <c r="E150" s="3">
        <v>5.4</v>
      </c>
      <c r="F150" s="14">
        <v>128</v>
      </c>
      <c r="G150" s="14">
        <v>62</v>
      </c>
      <c r="H150" s="14">
        <v>43</v>
      </c>
      <c r="I150" s="14">
        <v>24</v>
      </c>
      <c r="J150" s="14">
        <v>9</v>
      </c>
      <c r="K150" s="14">
        <v>7</v>
      </c>
      <c r="L150" s="14">
        <v>3</v>
      </c>
      <c r="M150" s="14">
        <v>0</v>
      </c>
      <c r="N150" s="14">
        <v>2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39">
        <v>2</v>
      </c>
      <c r="U150" s="14">
        <f t="shared" si="30"/>
        <v>278</v>
      </c>
      <c r="V150" s="14">
        <f t="shared" si="31"/>
        <v>150</v>
      </c>
      <c r="W150" s="14">
        <f t="shared" si="32"/>
        <v>88</v>
      </c>
      <c r="X150" s="14">
        <f t="shared" si="33"/>
        <v>45</v>
      </c>
      <c r="Y150" s="14">
        <f t="shared" si="34"/>
        <v>21</v>
      </c>
      <c r="Z150" s="14">
        <f t="shared" si="35"/>
        <v>12</v>
      </c>
      <c r="AA150" s="14">
        <f t="shared" si="36"/>
        <v>5</v>
      </c>
      <c r="AB150" s="14">
        <f t="shared" si="37"/>
        <v>2</v>
      </c>
      <c r="AC150" s="14">
        <f t="shared" si="38"/>
        <v>2</v>
      </c>
      <c r="AD150" s="14">
        <f t="shared" si="39"/>
        <v>0</v>
      </c>
      <c r="AE150" s="14">
        <f t="shared" si="40"/>
        <v>0</v>
      </c>
      <c r="AF150" s="14">
        <f t="shared" si="41"/>
        <v>0</v>
      </c>
      <c r="AG150" s="14">
        <f t="shared" si="42"/>
        <v>0</v>
      </c>
      <c r="AH150" s="14">
        <f t="shared" si="43"/>
        <v>0</v>
      </c>
      <c r="AI150" s="9">
        <f t="shared" si="44"/>
        <v>31.654676258992804</v>
      </c>
    </row>
    <row r="151" spans="1:35">
      <c r="A151" s="1">
        <v>102199</v>
      </c>
      <c r="B151" s="14">
        <v>9</v>
      </c>
      <c r="C151" s="14">
        <v>9</v>
      </c>
      <c r="D151" s="2">
        <v>8.5009999999999994</v>
      </c>
      <c r="E151" s="3">
        <v>5.4</v>
      </c>
      <c r="F151" s="14">
        <v>106</v>
      </c>
      <c r="G151" s="14">
        <v>24</v>
      </c>
      <c r="H151" s="14">
        <v>13</v>
      </c>
      <c r="I151" s="14">
        <v>9</v>
      </c>
      <c r="J151" s="14">
        <v>5</v>
      </c>
      <c r="K151" s="14">
        <v>3</v>
      </c>
      <c r="L151" s="14">
        <v>1</v>
      </c>
      <c r="M151" s="14">
        <v>0</v>
      </c>
      <c r="N151" s="14">
        <v>0</v>
      </c>
      <c r="O151" s="14">
        <v>1</v>
      </c>
      <c r="P151" s="14">
        <v>0</v>
      </c>
      <c r="Q151" s="14">
        <v>0</v>
      </c>
      <c r="R151" s="14">
        <v>0</v>
      </c>
      <c r="S151" s="14">
        <v>0</v>
      </c>
      <c r="T151" s="39">
        <v>2</v>
      </c>
      <c r="U151" s="14">
        <f t="shared" si="30"/>
        <v>162</v>
      </c>
      <c r="V151" s="14">
        <f t="shared" si="31"/>
        <v>56</v>
      </c>
      <c r="W151" s="14">
        <f t="shared" si="32"/>
        <v>32</v>
      </c>
      <c r="X151" s="14">
        <f t="shared" si="33"/>
        <v>19</v>
      </c>
      <c r="Y151" s="14">
        <f t="shared" si="34"/>
        <v>10</v>
      </c>
      <c r="Z151" s="14">
        <f t="shared" si="35"/>
        <v>5</v>
      </c>
      <c r="AA151" s="14">
        <f t="shared" si="36"/>
        <v>2</v>
      </c>
      <c r="AB151" s="14">
        <f t="shared" si="37"/>
        <v>1</v>
      </c>
      <c r="AC151" s="14">
        <f t="shared" si="38"/>
        <v>1</v>
      </c>
      <c r="AD151" s="14">
        <f t="shared" si="39"/>
        <v>1</v>
      </c>
      <c r="AE151" s="14">
        <f t="shared" si="40"/>
        <v>0</v>
      </c>
      <c r="AF151" s="14">
        <f t="shared" si="41"/>
        <v>0</v>
      </c>
      <c r="AG151" s="14">
        <f t="shared" si="42"/>
        <v>0</v>
      </c>
      <c r="AH151" s="14">
        <f t="shared" si="43"/>
        <v>0</v>
      </c>
      <c r="AI151" s="9">
        <f t="shared" si="44"/>
        <v>19.753086419753085</v>
      </c>
    </row>
    <row r="152" spans="1:35">
      <c r="A152" s="1">
        <v>102199</v>
      </c>
      <c r="B152" s="14">
        <v>9</v>
      </c>
      <c r="C152" s="14">
        <v>10</v>
      </c>
      <c r="D152" s="2">
        <v>8.5549999999999997</v>
      </c>
      <c r="E152" s="3">
        <v>5.4</v>
      </c>
      <c r="F152" s="14">
        <v>57</v>
      </c>
      <c r="G152" s="14">
        <v>28</v>
      </c>
      <c r="H152" s="14">
        <v>12</v>
      </c>
      <c r="I152" s="14">
        <v>7</v>
      </c>
      <c r="J152" s="14">
        <v>1</v>
      </c>
      <c r="K152" s="14">
        <v>1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39">
        <v>2</v>
      </c>
      <c r="U152" s="14">
        <f t="shared" si="30"/>
        <v>106</v>
      </c>
      <c r="V152" s="14">
        <f t="shared" si="31"/>
        <v>49</v>
      </c>
      <c r="W152" s="14">
        <f t="shared" si="32"/>
        <v>21</v>
      </c>
      <c r="X152" s="14">
        <f t="shared" si="33"/>
        <v>9</v>
      </c>
      <c r="Y152" s="14">
        <f t="shared" si="34"/>
        <v>2</v>
      </c>
      <c r="Z152" s="14">
        <f t="shared" si="35"/>
        <v>1</v>
      </c>
      <c r="AA152" s="14">
        <f t="shared" si="36"/>
        <v>0</v>
      </c>
      <c r="AB152" s="14">
        <f t="shared" si="37"/>
        <v>0</v>
      </c>
      <c r="AC152" s="14">
        <f t="shared" si="38"/>
        <v>0</v>
      </c>
      <c r="AD152" s="14">
        <f t="shared" si="39"/>
        <v>0</v>
      </c>
      <c r="AE152" s="14">
        <f t="shared" si="40"/>
        <v>0</v>
      </c>
      <c r="AF152" s="14">
        <f t="shared" si="41"/>
        <v>0</v>
      </c>
      <c r="AG152" s="14">
        <f t="shared" si="42"/>
        <v>0</v>
      </c>
      <c r="AH152" s="14">
        <f t="shared" si="43"/>
        <v>0</v>
      </c>
      <c r="AI152" s="9">
        <f t="shared" si="44"/>
        <v>19.811320754716981</v>
      </c>
    </row>
    <row r="153" spans="1:35">
      <c r="A153" s="1">
        <v>102199</v>
      </c>
      <c r="B153" s="14">
        <v>9</v>
      </c>
      <c r="C153" s="14">
        <v>11</v>
      </c>
      <c r="D153" s="2">
        <v>8.609</v>
      </c>
      <c r="E153" s="3">
        <v>5.4</v>
      </c>
      <c r="F153" s="14">
        <v>163</v>
      </c>
      <c r="G153" s="14">
        <v>85</v>
      </c>
      <c r="H153" s="14">
        <v>57</v>
      </c>
      <c r="I153" s="14">
        <v>32</v>
      </c>
      <c r="J153" s="14">
        <v>20</v>
      </c>
      <c r="K153" s="14">
        <v>6</v>
      </c>
      <c r="L153" s="14">
        <v>1</v>
      </c>
      <c r="M153" s="14">
        <v>2</v>
      </c>
      <c r="N153" s="14">
        <v>1</v>
      </c>
      <c r="O153" s="14">
        <v>0</v>
      </c>
      <c r="P153" s="14">
        <v>1</v>
      </c>
      <c r="Q153" s="14">
        <v>0</v>
      </c>
      <c r="R153" s="14">
        <v>0</v>
      </c>
      <c r="S153" s="14">
        <v>2</v>
      </c>
      <c r="T153" s="39">
        <v>2</v>
      </c>
      <c r="U153" s="14">
        <f t="shared" si="30"/>
        <v>370</v>
      </c>
      <c r="V153" s="14">
        <f t="shared" si="31"/>
        <v>207</v>
      </c>
      <c r="W153" s="14">
        <f t="shared" si="32"/>
        <v>122</v>
      </c>
      <c r="X153" s="14">
        <f t="shared" si="33"/>
        <v>65</v>
      </c>
      <c r="Y153" s="14">
        <f t="shared" si="34"/>
        <v>33</v>
      </c>
      <c r="Z153" s="14">
        <f t="shared" si="35"/>
        <v>13</v>
      </c>
      <c r="AA153" s="14">
        <f t="shared" si="36"/>
        <v>7</v>
      </c>
      <c r="AB153" s="14">
        <f t="shared" si="37"/>
        <v>6</v>
      </c>
      <c r="AC153" s="14">
        <f t="shared" si="38"/>
        <v>4</v>
      </c>
      <c r="AD153" s="14">
        <f t="shared" si="39"/>
        <v>3</v>
      </c>
      <c r="AE153" s="14">
        <f t="shared" si="40"/>
        <v>3</v>
      </c>
      <c r="AF153" s="14">
        <f t="shared" si="41"/>
        <v>2</v>
      </c>
      <c r="AG153" s="14">
        <f t="shared" si="42"/>
        <v>2</v>
      </c>
      <c r="AH153" s="14">
        <f t="shared" si="43"/>
        <v>2</v>
      </c>
      <c r="AI153" s="9">
        <f t="shared" si="44"/>
        <v>32.972972972972975</v>
      </c>
    </row>
    <row r="154" spans="1:35">
      <c r="A154" s="1">
        <v>102199</v>
      </c>
      <c r="B154" s="14">
        <v>9</v>
      </c>
      <c r="C154" s="14">
        <v>12</v>
      </c>
      <c r="D154" s="2">
        <v>8.6630000000000003</v>
      </c>
      <c r="E154" s="3">
        <v>5.4</v>
      </c>
      <c r="F154" s="14">
        <v>63</v>
      </c>
      <c r="G154" s="14">
        <v>27</v>
      </c>
      <c r="H154" s="14">
        <v>16</v>
      </c>
      <c r="I154" s="14">
        <v>3</v>
      </c>
      <c r="J154" s="14">
        <v>1</v>
      </c>
      <c r="K154" s="14">
        <v>1</v>
      </c>
      <c r="L154" s="14">
        <v>1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39">
        <v>2</v>
      </c>
      <c r="U154" s="14">
        <f t="shared" si="30"/>
        <v>112</v>
      </c>
      <c r="V154" s="14">
        <f t="shared" si="31"/>
        <v>49</v>
      </c>
      <c r="W154" s="14">
        <f t="shared" si="32"/>
        <v>22</v>
      </c>
      <c r="X154" s="14">
        <f t="shared" si="33"/>
        <v>6</v>
      </c>
      <c r="Y154" s="14">
        <f t="shared" si="34"/>
        <v>3</v>
      </c>
      <c r="Z154" s="14">
        <f t="shared" si="35"/>
        <v>2</v>
      </c>
      <c r="AA154" s="14">
        <f t="shared" si="36"/>
        <v>1</v>
      </c>
      <c r="AB154" s="14">
        <f t="shared" si="37"/>
        <v>0</v>
      </c>
      <c r="AC154" s="14">
        <f t="shared" si="38"/>
        <v>0</v>
      </c>
      <c r="AD154" s="14">
        <f t="shared" si="39"/>
        <v>0</v>
      </c>
      <c r="AE154" s="14">
        <f t="shared" si="40"/>
        <v>0</v>
      </c>
      <c r="AF154" s="14">
        <f t="shared" si="41"/>
        <v>0</v>
      </c>
      <c r="AG154" s="14">
        <f t="shared" si="42"/>
        <v>0</v>
      </c>
      <c r="AH154" s="14">
        <f t="shared" si="43"/>
        <v>0</v>
      </c>
      <c r="AI154" s="9">
        <f t="shared" si="44"/>
        <v>19.642857142857142</v>
      </c>
    </row>
    <row r="155" spans="1:35">
      <c r="A155" s="1">
        <v>102199</v>
      </c>
      <c r="B155" s="14">
        <v>9</v>
      </c>
      <c r="C155" s="14">
        <v>13</v>
      </c>
      <c r="D155" s="2">
        <v>8.7170000000000005</v>
      </c>
      <c r="E155" s="3">
        <v>5.4</v>
      </c>
      <c r="F155" s="14">
        <v>170</v>
      </c>
      <c r="G155" s="14">
        <v>90</v>
      </c>
      <c r="H155" s="14">
        <v>50</v>
      </c>
      <c r="I155" s="14">
        <v>24</v>
      </c>
      <c r="J155" s="14">
        <v>14</v>
      </c>
      <c r="K155" s="14">
        <v>3</v>
      </c>
      <c r="L155" s="14">
        <v>3</v>
      </c>
      <c r="M155" s="14">
        <v>3</v>
      </c>
      <c r="N155" s="14">
        <v>1</v>
      </c>
      <c r="O155" s="14">
        <v>1</v>
      </c>
      <c r="P155" s="14">
        <v>0</v>
      </c>
      <c r="Q155" s="14">
        <v>1</v>
      </c>
      <c r="R155" s="14">
        <v>0</v>
      </c>
      <c r="S155" s="14">
        <v>0</v>
      </c>
      <c r="T155" s="39">
        <v>2</v>
      </c>
      <c r="U155" s="14">
        <f t="shared" si="30"/>
        <v>360</v>
      </c>
      <c r="V155" s="14">
        <f t="shared" si="31"/>
        <v>190</v>
      </c>
      <c r="W155" s="14">
        <f t="shared" si="32"/>
        <v>100</v>
      </c>
      <c r="X155" s="14">
        <f t="shared" si="33"/>
        <v>50</v>
      </c>
      <c r="Y155" s="14">
        <f t="shared" si="34"/>
        <v>26</v>
      </c>
      <c r="Z155" s="14">
        <f t="shared" si="35"/>
        <v>12</v>
      </c>
      <c r="AA155" s="14">
        <f t="shared" si="36"/>
        <v>9</v>
      </c>
      <c r="AB155" s="14">
        <f t="shared" si="37"/>
        <v>6</v>
      </c>
      <c r="AC155" s="14">
        <f t="shared" si="38"/>
        <v>3</v>
      </c>
      <c r="AD155" s="14">
        <f t="shared" si="39"/>
        <v>2</v>
      </c>
      <c r="AE155" s="14">
        <f t="shared" si="40"/>
        <v>1</v>
      </c>
      <c r="AF155" s="14">
        <f t="shared" si="41"/>
        <v>1</v>
      </c>
      <c r="AG155" s="14">
        <f t="shared" si="42"/>
        <v>0</v>
      </c>
      <c r="AH155" s="14">
        <f t="shared" si="43"/>
        <v>0</v>
      </c>
      <c r="AI155" s="9">
        <f t="shared" si="44"/>
        <v>27.777777777777779</v>
      </c>
    </row>
    <row r="156" spans="1:35">
      <c r="A156" s="1">
        <v>102199</v>
      </c>
      <c r="B156" s="14">
        <v>9</v>
      </c>
      <c r="C156" s="14">
        <v>14</v>
      </c>
      <c r="D156" s="2">
        <v>8.7710000000000008</v>
      </c>
      <c r="E156" s="3">
        <v>6.5</v>
      </c>
      <c r="F156" s="14">
        <v>144</v>
      </c>
      <c r="G156" s="14">
        <v>77</v>
      </c>
      <c r="H156" s="14">
        <v>38</v>
      </c>
      <c r="I156" s="14">
        <v>14</v>
      </c>
      <c r="J156" s="14">
        <v>6</v>
      </c>
      <c r="K156" s="14">
        <v>3</v>
      </c>
      <c r="L156" s="14">
        <v>1</v>
      </c>
      <c r="M156" s="14">
        <v>2</v>
      </c>
      <c r="N156" s="14">
        <v>0</v>
      </c>
      <c r="O156" s="14">
        <v>0</v>
      </c>
      <c r="P156" s="14">
        <v>1</v>
      </c>
      <c r="Q156" s="14">
        <v>0</v>
      </c>
      <c r="R156" s="14">
        <v>0</v>
      </c>
      <c r="S156" s="14">
        <v>0</v>
      </c>
      <c r="T156" s="39">
        <v>2</v>
      </c>
      <c r="U156" s="14">
        <f t="shared" si="30"/>
        <v>286</v>
      </c>
      <c r="V156" s="14">
        <f t="shared" si="31"/>
        <v>142</v>
      </c>
      <c r="W156" s="14">
        <f t="shared" si="32"/>
        <v>65</v>
      </c>
      <c r="X156" s="14">
        <f t="shared" si="33"/>
        <v>27</v>
      </c>
      <c r="Y156" s="14">
        <f t="shared" si="34"/>
        <v>13</v>
      </c>
      <c r="Z156" s="14">
        <f t="shared" si="35"/>
        <v>7</v>
      </c>
      <c r="AA156" s="14">
        <f t="shared" si="36"/>
        <v>4</v>
      </c>
      <c r="AB156" s="14">
        <f t="shared" si="37"/>
        <v>3</v>
      </c>
      <c r="AC156" s="14">
        <f t="shared" si="38"/>
        <v>1</v>
      </c>
      <c r="AD156" s="14">
        <f t="shared" si="39"/>
        <v>1</v>
      </c>
      <c r="AE156" s="14">
        <f t="shared" si="40"/>
        <v>1</v>
      </c>
      <c r="AF156" s="14">
        <f t="shared" si="41"/>
        <v>0</v>
      </c>
      <c r="AG156" s="14">
        <f t="shared" si="42"/>
        <v>0</v>
      </c>
      <c r="AH156" s="14">
        <f t="shared" si="43"/>
        <v>0</v>
      </c>
      <c r="AI156" s="9">
        <f t="shared" si="44"/>
        <v>22.727272727272727</v>
      </c>
    </row>
    <row r="157" spans="1:35">
      <c r="A157" s="1">
        <v>102199</v>
      </c>
      <c r="B157" s="14">
        <v>9</v>
      </c>
      <c r="C157" s="14">
        <v>15</v>
      </c>
      <c r="D157" s="2">
        <v>8.8360000000000003</v>
      </c>
      <c r="E157" s="3">
        <v>6.4</v>
      </c>
      <c r="F157" s="14">
        <v>132</v>
      </c>
      <c r="G157" s="14">
        <v>50</v>
      </c>
      <c r="H157" s="14">
        <v>27</v>
      </c>
      <c r="I157" s="14">
        <v>10</v>
      </c>
      <c r="J157" s="14">
        <v>5</v>
      </c>
      <c r="K157" s="14">
        <v>1</v>
      </c>
      <c r="L157" s="14">
        <v>2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39">
        <v>2</v>
      </c>
      <c r="U157" s="14">
        <f t="shared" si="30"/>
        <v>227</v>
      </c>
      <c r="V157" s="14">
        <f t="shared" si="31"/>
        <v>95</v>
      </c>
      <c r="W157" s="14">
        <f t="shared" si="32"/>
        <v>45</v>
      </c>
      <c r="X157" s="14">
        <f t="shared" si="33"/>
        <v>18</v>
      </c>
      <c r="Y157" s="14">
        <f t="shared" si="34"/>
        <v>8</v>
      </c>
      <c r="Z157" s="14">
        <f t="shared" si="35"/>
        <v>3</v>
      </c>
      <c r="AA157" s="14">
        <f t="shared" si="36"/>
        <v>2</v>
      </c>
      <c r="AB157" s="14">
        <f t="shared" si="37"/>
        <v>0</v>
      </c>
      <c r="AC157" s="14">
        <f t="shared" si="38"/>
        <v>0</v>
      </c>
      <c r="AD157" s="14">
        <f t="shared" si="39"/>
        <v>0</v>
      </c>
      <c r="AE157" s="14">
        <f t="shared" si="40"/>
        <v>0</v>
      </c>
      <c r="AF157" s="14">
        <f t="shared" si="41"/>
        <v>0</v>
      </c>
      <c r="AG157" s="14">
        <f t="shared" si="42"/>
        <v>0</v>
      </c>
      <c r="AH157" s="14">
        <f t="shared" si="43"/>
        <v>0</v>
      </c>
      <c r="AI157" s="9">
        <f t="shared" si="44"/>
        <v>19.823788546255507</v>
      </c>
    </row>
    <row r="158" spans="1:35">
      <c r="A158" s="1">
        <v>102199</v>
      </c>
      <c r="B158" s="14">
        <v>9</v>
      </c>
      <c r="C158" s="14">
        <v>16</v>
      </c>
      <c r="D158" s="2">
        <v>8.9</v>
      </c>
      <c r="E158" s="3">
        <v>5</v>
      </c>
      <c r="F158" s="14">
        <v>126</v>
      </c>
      <c r="G158" s="14">
        <v>79</v>
      </c>
      <c r="H158" s="14">
        <v>53</v>
      </c>
      <c r="I158" s="14">
        <v>41</v>
      </c>
      <c r="J158" s="14">
        <v>18</v>
      </c>
      <c r="K158" s="14">
        <v>6</v>
      </c>
      <c r="L158" s="14">
        <v>2</v>
      </c>
      <c r="M158" s="14">
        <v>1</v>
      </c>
      <c r="N158" s="14">
        <v>0</v>
      </c>
      <c r="O158" s="14">
        <v>0</v>
      </c>
      <c r="P158" s="14">
        <v>1</v>
      </c>
      <c r="Q158" s="14">
        <v>0</v>
      </c>
      <c r="R158" s="14">
        <v>0</v>
      </c>
      <c r="S158" s="14">
        <v>0</v>
      </c>
      <c r="T158" s="39">
        <v>2</v>
      </c>
      <c r="U158" s="14">
        <f t="shared" si="30"/>
        <v>327</v>
      </c>
      <c r="V158" s="14">
        <f t="shared" si="31"/>
        <v>201</v>
      </c>
      <c r="W158" s="14">
        <f t="shared" si="32"/>
        <v>122</v>
      </c>
      <c r="X158" s="14">
        <f t="shared" si="33"/>
        <v>69</v>
      </c>
      <c r="Y158" s="14">
        <f t="shared" si="34"/>
        <v>28</v>
      </c>
      <c r="Z158" s="14">
        <f t="shared" si="35"/>
        <v>10</v>
      </c>
      <c r="AA158" s="14">
        <f t="shared" si="36"/>
        <v>4</v>
      </c>
      <c r="AB158" s="14">
        <f t="shared" si="37"/>
        <v>2</v>
      </c>
      <c r="AC158" s="14">
        <f t="shared" si="38"/>
        <v>1</v>
      </c>
      <c r="AD158" s="14">
        <f t="shared" si="39"/>
        <v>1</v>
      </c>
      <c r="AE158" s="14">
        <f t="shared" si="40"/>
        <v>1</v>
      </c>
      <c r="AF158" s="14">
        <f t="shared" si="41"/>
        <v>0</v>
      </c>
      <c r="AG158" s="14">
        <f t="shared" si="42"/>
        <v>0</v>
      </c>
      <c r="AH158" s="14">
        <f t="shared" si="43"/>
        <v>0</v>
      </c>
      <c r="AI158" s="9">
        <f t="shared" si="44"/>
        <v>37.308868501529055</v>
      </c>
    </row>
    <row r="159" spans="1:35">
      <c r="A159" s="1">
        <v>102199</v>
      </c>
      <c r="B159" s="14">
        <v>9</v>
      </c>
      <c r="C159" s="14">
        <v>17</v>
      </c>
      <c r="D159" s="2">
        <v>8.9499999999999993</v>
      </c>
      <c r="E159" s="3">
        <v>6</v>
      </c>
      <c r="F159" s="14">
        <v>121</v>
      </c>
      <c r="G159" s="14">
        <v>74</v>
      </c>
      <c r="H159" s="14">
        <v>38</v>
      </c>
      <c r="I159" s="14">
        <v>22</v>
      </c>
      <c r="J159" s="14">
        <v>9</v>
      </c>
      <c r="K159" s="14">
        <v>3</v>
      </c>
      <c r="L159" s="14">
        <v>1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39">
        <v>2</v>
      </c>
      <c r="U159" s="14">
        <f t="shared" si="30"/>
        <v>268</v>
      </c>
      <c r="V159" s="14">
        <f t="shared" si="31"/>
        <v>147</v>
      </c>
      <c r="W159" s="14">
        <f t="shared" si="32"/>
        <v>73</v>
      </c>
      <c r="X159" s="14">
        <f t="shared" si="33"/>
        <v>35</v>
      </c>
      <c r="Y159" s="14">
        <f t="shared" si="34"/>
        <v>13</v>
      </c>
      <c r="Z159" s="14">
        <f t="shared" si="35"/>
        <v>4</v>
      </c>
      <c r="AA159" s="14">
        <f t="shared" si="36"/>
        <v>1</v>
      </c>
      <c r="AB159" s="14">
        <f t="shared" si="37"/>
        <v>0</v>
      </c>
      <c r="AC159" s="14">
        <f t="shared" si="38"/>
        <v>0</v>
      </c>
      <c r="AD159" s="14">
        <f t="shared" si="39"/>
        <v>0</v>
      </c>
      <c r="AE159" s="14">
        <f t="shared" si="40"/>
        <v>0</v>
      </c>
      <c r="AF159" s="14">
        <f t="shared" si="41"/>
        <v>0</v>
      </c>
      <c r="AG159" s="14">
        <f t="shared" si="42"/>
        <v>0</v>
      </c>
      <c r="AH159" s="14">
        <f t="shared" si="43"/>
        <v>0</v>
      </c>
      <c r="AI159" s="9">
        <f t="shared" si="44"/>
        <v>27.238805970149254</v>
      </c>
    </row>
    <row r="160" spans="1:35">
      <c r="A160" s="1">
        <v>102199</v>
      </c>
      <c r="B160" s="14">
        <v>10</v>
      </c>
      <c r="C160" s="14">
        <v>1</v>
      </c>
      <c r="D160" s="2">
        <v>9.01</v>
      </c>
      <c r="E160" s="3">
        <v>7.8</v>
      </c>
      <c r="F160" s="14">
        <v>98</v>
      </c>
      <c r="G160" s="14">
        <v>57</v>
      </c>
      <c r="H160" s="14">
        <v>35</v>
      </c>
      <c r="I160" s="14">
        <v>22</v>
      </c>
      <c r="J160" s="14">
        <v>12</v>
      </c>
      <c r="K160" s="14">
        <v>3</v>
      </c>
      <c r="L160" s="14">
        <v>1</v>
      </c>
      <c r="M160" s="14">
        <v>4</v>
      </c>
      <c r="N160" s="14">
        <v>1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39">
        <v>2</v>
      </c>
      <c r="U160" s="14">
        <f t="shared" si="30"/>
        <v>233</v>
      </c>
      <c r="V160" s="14">
        <f t="shared" si="31"/>
        <v>135</v>
      </c>
      <c r="W160" s="14">
        <f t="shared" si="32"/>
        <v>78</v>
      </c>
      <c r="X160" s="14">
        <f t="shared" si="33"/>
        <v>43</v>
      </c>
      <c r="Y160" s="14">
        <f t="shared" si="34"/>
        <v>21</v>
      </c>
      <c r="Z160" s="14">
        <f t="shared" si="35"/>
        <v>9</v>
      </c>
      <c r="AA160" s="14">
        <f t="shared" si="36"/>
        <v>6</v>
      </c>
      <c r="AB160" s="14">
        <f t="shared" si="37"/>
        <v>5</v>
      </c>
      <c r="AC160" s="14">
        <f t="shared" si="38"/>
        <v>1</v>
      </c>
      <c r="AD160" s="14">
        <f t="shared" si="39"/>
        <v>0</v>
      </c>
      <c r="AE160" s="14">
        <f t="shared" si="40"/>
        <v>0</v>
      </c>
      <c r="AF160" s="14">
        <f t="shared" si="41"/>
        <v>0</v>
      </c>
      <c r="AG160" s="14">
        <f t="shared" si="42"/>
        <v>0</v>
      </c>
      <c r="AH160" s="14">
        <f t="shared" si="43"/>
        <v>0</v>
      </c>
      <c r="AI160" s="9">
        <f t="shared" si="44"/>
        <v>33.476394849785407</v>
      </c>
    </row>
    <row r="161" spans="1:35">
      <c r="A161" s="1">
        <v>102199</v>
      </c>
      <c r="B161" s="14">
        <v>10</v>
      </c>
      <c r="C161" s="14">
        <v>2</v>
      </c>
      <c r="D161" s="2">
        <v>9.0879999999999992</v>
      </c>
      <c r="E161" s="3">
        <v>7</v>
      </c>
      <c r="F161" s="14">
        <v>149</v>
      </c>
      <c r="G161" s="14">
        <v>62</v>
      </c>
      <c r="H161" s="14">
        <v>36</v>
      </c>
      <c r="I161" s="14">
        <v>24</v>
      </c>
      <c r="J161" s="14">
        <v>7</v>
      </c>
      <c r="K161" s="14">
        <v>2</v>
      </c>
      <c r="L161" s="14">
        <v>2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39">
        <v>2</v>
      </c>
      <c r="U161" s="14">
        <f t="shared" si="30"/>
        <v>282</v>
      </c>
      <c r="V161" s="14">
        <f t="shared" si="31"/>
        <v>133</v>
      </c>
      <c r="W161" s="14">
        <f t="shared" si="32"/>
        <v>71</v>
      </c>
      <c r="X161" s="14">
        <f t="shared" si="33"/>
        <v>35</v>
      </c>
      <c r="Y161" s="14">
        <f t="shared" si="34"/>
        <v>11</v>
      </c>
      <c r="Z161" s="14">
        <f t="shared" si="35"/>
        <v>4</v>
      </c>
      <c r="AA161" s="14">
        <f t="shared" si="36"/>
        <v>2</v>
      </c>
      <c r="AB161" s="14">
        <f t="shared" si="37"/>
        <v>0</v>
      </c>
      <c r="AC161" s="14">
        <f t="shared" si="38"/>
        <v>0</v>
      </c>
      <c r="AD161" s="14">
        <f t="shared" si="39"/>
        <v>0</v>
      </c>
      <c r="AE161" s="14">
        <f t="shared" si="40"/>
        <v>0</v>
      </c>
      <c r="AF161" s="14">
        <f t="shared" si="41"/>
        <v>0</v>
      </c>
      <c r="AG161" s="14">
        <f t="shared" si="42"/>
        <v>0</v>
      </c>
      <c r="AH161" s="14">
        <f t="shared" si="43"/>
        <v>0</v>
      </c>
      <c r="AI161" s="9">
        <f t="shared" si="44"/>
        <v>25.177304964539005</v>
      </c>
    </row>
    <row r="162" spans="1:35">
      <c r="A162" s="1">
        <v>102199</v>
      </c>
      <c r="B162" s="14">
        <v>10</v>
      </c>
      <c r="C162" s="14">
        <v>3</v>
      </c>
      <c r="D162" s="2">
        <v>9.1579999999999995</v>
      </c>
      <c r="E162" s="3">
        <v>9</v>
      </c>
      <c r="F162" s="14">
        <v>148</v>
      </c>
      <c r="G162" s="14">
        <v>54</v>
      </c>
      <c r="H162" s="14">
        <v>41</v>
      </c>
      <c r="I162" s="14">
        <v>17</v>
      </c>
      <c r="J162" s="14">
        <v>2</v>
      </c>
      <c r="K162" s="14">
        <v>3</v>
      </c>
      <c r="L162" s="14">
        <v>1</v>
      </c>
      <c r="M162" s="14">
        <v>1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39">
        <v>2</v>
      </c>
      <c r="U162" s="14">
        <f t="shared" si="30"/>
        <v>267</v>
      </c>
      <c r="V162" s="14">
        <f t="shared" si="31"/>
        <v>119</v>
      </c>
      <c r="W162" s="14">
        <f t="shared" si="32"/>
        <v>65</v>
      </c>
      <c r="X162" s="14">
        <f t="shared" si="33"/>
        <v>24</v>
      </c>
      <c r="Y162" s="14">
        <f t="shared" si="34"/>
        <v>7</v>
      </c>
      <c r="Z162" s="14">
        <f t="shared" si="35"/>
        <v>5</v>
      </c>
      <c r="AA162" s="14">
        <f t="shared" si="36"/>
        <v>2</v>
      </c>
      <c r="AB162" s="14">
        <f t="shared" si="37"/>
        <v>1</v>
      </c>
      <c r="AC162" s="14">
        <f t="shared" si="38"/>
        <v>0</v>
      </c>
      <c r="AD162" s="14">
        <f t="shared" si="39"/>
        <v>0</v>
      </c>
      <c r="AE162" s="14">
        <f t="shared" si="40"/>
        <v>0</v>
      </c>
      <c r="AF162" s="14">
        <f t="shared" si="41"/>
        <v>0</v>
      </c>
      <c r="AG162" s="14">
        <f t="shared" si="42"/>
        <v>0</v>
      </c>
      <c r="AH162" s="14">
        <f t="shared" si="43"/>
        <v>0</v>
      </c>
      <c r="AI162" s="9">
        <f t="shared" si="44"/>
        <v>24.344569288389515</v>
      </c>
    </row>
    <row r="163" spans="1:35">
      <c r="A163" s="1">
        <v>102199</v>
      </c>
      <c r="B163" s="14">
        <v>10</v>
      </c>
      <c r="C163" s="14">
        <v>4</v>
      </c>
      <c r="D163" s="2">
        <v>9.2479999999999993</v>
      </c>
      <c r="E163" s="3">
        <v>9</v>
      </c>
      <c r="F163" s="14">
        <v>162</v>
      </c>
      <c r="G163" s="14">
        <v>72</v>
      </c>
      <c r="H163" s="14">
        <v>30</v>
      </c>
      <c r="I163" s="14">
        <v>17</v>
      </c>
      <c r="J163" s="14">
        <v>9</v>
      </c>
      <c r="K163" s="14">
        <v>2</v>
      </c>
      <c r="L163" s="14">
        <v>1</v>
      </c>
      <c r="M163" s="14">
        <v>1</v>
      </c>
      <c r="N163" s="14">
        <v>1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39">
        <v>2</v>
      </c>
      <c r="U163" s="14">
        <f t="shared" si="30"/>
        <v>295</v>
      </c>
      <c r="V163" s="14">
        <f t="shared" si="31"/>
        <v>133</v>
      </c>
      <c r="W163" s="14">
        <f t="shared" si="32"/>
        <v>61</v>
      </c>
      <c r="X163" s="14">
        <f t="shared" si="33"/>
        <v>31</v>
      </c>
      <c r="Y163" s="14">
        <f t="shared" si="34"/>
        <v>14</v>
      </c>
      <c r="Z163" s="14">
        <f t="shared" si="35"/>
        <v>5</v>
      </c>
      <c r="AA163" s="14">
        <f t="shared" si="36"/>
        <v>3</v>
      </c>
      <c r="AB163" s="14">
        <f t="shared" si="37"/>
        <v>2</v>
      </c>
      <c r="AC163" s="14">
        <f t="shared" si="38"/>
        <v>1</v>
      </c>
      <c r="AD163" s="14">
        <f t="shared" si="39"/>
        <v>0</v>
      </c>
      <c r="AE163" s="14">
        <f t="shared" si="40"/>
        <v>0</v>
      </c>
      <c r="AF163" s="14">
        <f t="shared" si="41"/>
        <v>0</v>
      </c>
      <c r="AG163" s="14">
        <f t="shared" si="42"/>
        <v>0</v>
      </c>
      <c r="AH163" s="14">
        <f t="shared" si="43"/>
        <v>0</v>
      </c>
      <c r="AI163" s="9">
        <f t="shared" si="44"/>
        <v>20.677966101694913</v>
      </c>
    </row>
    <row r="164" spans="1:35">
      <c r="A164" s="1">
        <v>102199</v>
      </c>
      <c r="B164" s="14">
        <v>10</v>
      </c>
      <c r="C164" s="14">
        <v>5</v>
      </c>
      <c r="D164" s="2">
        <v>9.3379999999999992</v>
      </c>
      <c r="E164" s="3">
        <v>7</v>
      </c>
      <c r="F164" s="14">
        <v>154</v>
      </c>
      <c r="G164" s="14">
        <v>69</v>
      </c>
      <c r="H164" s="14">
        <v>44</v>
      </c>
      <c r="I164" s="14">
        <v>25</v>
      </c>
      <c r="J164" s="14">
        <v>9</v>
      </c>
      <c r="K164" s="14">
        <v>8</v>
      </c>
      <c r="L164" s="14">
        <v>0</v>
      </c>
      <c r="M164" s="14">
        <v>0</v>
      </c>
      <c r="N164" s="14">
        <v>0</v>
      </c>
      <c r="O164" s="14">
        <v>1</v>
      </c>
      <c r="P164" s="14">
        <v>0</v>
      </c>
      <c r="Q164" s="14">
        <v>0</v>
      </c>
      <c r="R164" s="14">
        <v>0</v>
      </c>
      <c r="S164" s="14">
        <v>0</v>
      </c>
      <c r="T164" s="39">
        <v>2</v>
      </c>
      <c r="U164" s="14">
        <f t="shared" si="30"/>
        <v>310</v>
      </c>
      <c r="V164" s="14">
        <f t="shared" si="31"/>
        <v>156</v>
      </c>
      <c r="W164" s="14">
        <f t="shared" si="32"/>
        <v>87</v>
      </c>
      <c r="X164" s="14">
        <f t="shared" si="33"/>
        <v>43</v>
      </c>
      <c r="Y164" s="14">
        <f t="shared" si="34"/>
        <v>18</v>
      </c>
      <c r="Z164" s="14">
        <f t="shared" si="35"/>
        <v>9</v>
      </c>
      <c r="AA164" s="14">
        <f t="shared" si="36"/>
        <v>1</v>
      </c>
      <c r="AB164" s="14">
        <f t="shared" si="37"/>
        <v>1</v>
      </c>
      <c r="AC164" s="14">
        <f t="shared" si="38"/>
        <v>1</v>
      </c>
      <c r="AD164" s="14">
        <f t="shared" si="39"/>
        <v>1</v>
      </c>
      <c r="AE164" s="14">
        <f t="shared" si="40"/>
        <v>0</v>
      </c>
      <c r="AF164" s="14">
        <f t="shared" si="41"/>
        <v>0</v>
      </c>
      <c r="AG164" s="14">
        <f t="shared" si="42"/>
        <v>0</v>
      </c>
      <c r="AH164" s="14">
        <f t="shared" si="43"/>
        <v>0</v>
      </c>
      <c r="AI164" s="9">
        <f t="shared" si="44"/>
        <v>28.064516129032256</v>
      </c>
    </row>
    <row r="165" spans="1:35">
      <c r="A165" s="1">
        <v>102199</v>
      </c>
      <c r="B165" s="14">
        <v>10</v>
      </c>
      <c r="C165" s="14">
        <v>6</v>
      </c>
      <c r="D165" s="2">
        <v>9.4079999999999995</v>
      </c>
      <c r="E165" s="3">
        <v>7</v>
      </c>
      <c r="F165" s="14">
        <v>65</v>
      </c>
      <c r="G165" s="14">
        <v>42</v>
      </c>
      <c r="H165" s="14">
        <v>26</v>
      </c>
      <c r="I165" s="14">
        <v>19</v>
      </c>
      <c r="J165" s="14">
        <v>6</v>
      </c>
      <c r="K165" s="14">
        <v>2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39">
        <v>2</v>
      </c>
      <c r="U165" s="14">
        <f t="shared" si="30"/>
        <v>160</v>
      </c>
      <c r="V165" s="14">
        <f t="shared" si="31"/>
        <v>95</v>
      </c>
      <c r="W165" s="14">
        <f t="shared" si="32"/>
        <v>53</v>
      </c>
      <c r="X165" s="14">
        <f t="shared" si="33"/>
        <v>27</v>
      </c>
      <c r="Y165" s="14">
        <f t="shared" si="34"/>
        <v>8</v>
      </c>
      <c r="Z165" s="14">
        <f t="shared" si="35"/>
        <v>2</v>
      </c>
      <c r="AA165" s="14">
        <f t="shared" si="36"/>
        <v>0</v>
      </c>
      <c r="AB165" s="14">
        <f t="shared" si="37"/>
        <v>0</v>
      </c>
      <c r="AC165" s="14">
        <f t="shared" si="38"/>
        <v>0</v>
      </c>
      <c r="AD165" s="14">
        <f t="shared" si="39"/>
        <v>0</v>
      </c>
      <c r="AE165" s="14">
        <f t="shared" si="40"/>
        <v>0</v>
      </c>
      <c r="AF165" s="14">
        <f t="shared" si="41"/>
        <v>0</v>
      </c>
      <c r="AG165" s="14">
        <f t="shared" si="42"/>
        <v>0</v>
      </c>
      <c r="AH165" s="14">
        <f t="shared" si="43"/>
        <v>0</v>
      </c>
      <c r="AI165" s="9">
        <f t="shared" si="44"/>
        <v>33.125</v>
      </c>
    </row>
    <row r="166" spans="1:35">
      <c r="A166" s="1">
        <v>102199</v>
      </c>
      <c r="B166" s="14">
        <v>10</v>
      </c>
      <c r="C166" s="14">
        <v>7</v>
      </c>
      <c r="D166" s="2">
        <v>9.4779999999999998</v>
      </c>
      <c r="E166" s="3">
        <v>5</v>
      </c>
      <c r="F166" s="14">
        <v>125</v>
      </c>
      <c r="G166" s="14">
        <v>85</v>
      </c>
      <c r="H166" s="14">
        <v>64</v>
      </c>
      <c r="I166" s="14">
        <v>40</v>
      </c>
      <c r="J166" s="14">
        <v>17</v>
      </c>
      <c r="K166" s="14">
        <v>2</v>
      </c>
      <c r="L166" s="14">
        <v>1</v>
      </c>
      <c r="M166" s="14">
        <v>0</v>
      </c>
      <c r="N166" s="14">
        <v>0</v>
      </c>
      <c r="O166" s="14">
        <v>3</v>
      </c>
      <c r="P166" s="14">
        <v>0</v>
      </c>
      <c r="Q166" s="14">
        <v>0</v>
      </c>
      <c r="R166" s="14">
        <v>0</v>
      </c>
      <c r="S166" s="14">
        <v>0</v>
      </c>
      <c r="T166" s="39">
        <v>2</v>
      </c>
      <c r="U166" s="14">
        <f t="shared" si="30"/>
        <v>337</v>
      </c>
      <c r="V166" s="14">
        <f t="shared" si="31"/>
        <v>212</v>
      </c>
      <c r="W166" s="14">
        <f t="shared" si="32"/>
        <v>127</v>
      </c>
      <c r="X166" s="14">
        <f t="shared" si="33"/>
        <v>63</v>
      </c>
      <c r="Y166" s="14">
        <f t="shared" si="34"/>
        <v>23</v>
      </c>
      <c r="Z166" s="14">
        <f t="shared" si="35"/>
        <v>6</v>
      </c>
      <c r="AA166" s="14">
        <f t="shared" si="36"/>
        <v>4</v>
      </c>
      <c r="AB166" s="14">
        <f t="shared" si="37"/>
        <v>3</v>
      </c>
      <c r="AC166" s="14">
        <f t="shared" si="38"/>
        <v>3</v>
      </c>
      <c r="AD166" s="14">
        <f t="shared" si="39"/>
        <v>3</v>
      </c>
      <c r="AE166" s="14">
        <f t="shared" si="40"/>
        <v>0</v>
      </c>
      <c r="AF166" s="14">
        <f t="shared" si="41"/>
        <v>0</v>
      </c>
      <c r="AG166" s="14">
        <f t="shared" si="42"/>
        <v>0</v>
      </c>
      <c r="AH166" s="14">
        <f t="shared" si="43"/>
        <v>0</v>
      </c>
      <c r="AI166" s="9">
        <f t="shared" si="44"/>
        <v>37.685459940652819</v>
      </c>
    </row>
    <row r="167" spans="1:35">
      <c r="A167" s="1">
        <v>102199</v>
      </c>
      <c r="B167" s="14">
        <v>10</v>
      </c>
      <c r="C167" s="14">
        <v>8</v>
      </c>
      <c r="D167" s="2">
        <v>9.5280000000000005</v>
      </c>
      <c r="E167" s="3">
        <v>7</v>
      </c>
      <c r="F167" s="14">
        <v>95</v>
      </c>
      <c r="G167" s="14">
        <v>67</v>
      </c>
      <c r="H167" s="14">
        <v>40</v>
      </c>
      <c r="I167" s="14">
        <v>10</v>
      </c>
      <c r="J167" s="14">
        <v>15</v>
      </c>
      <c r="K167" s="14">
        <v>5</v>
      </c>
      <c r="L167" s="14">
        <v>5</v>
      </c>
      <c r="M167" s="14">
        <v>0</v>
      </c>
      <c r="N167" s="14">
        <v>3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39">
        <v>2</v>
      </c>
      <c r="U167" s="14">
        <f t="shared" si="30"/>
        <v>240</v>
      </c>
      <c r="V167" s="14">
        <f t="shared" si="31"/>
        <v>145</v>
      </c>
      <c r="W167" s="14">
        <f t="shared" si="32"/>
        <v>78</v>
      </c>
      <c r="X167" s="14">
        <f t="shared" si="33"/>
        <v>38</v>
      </c>
      <c r="Y167" s="14">
        <f t="shared" si="34"/>
        <v>28</v>
      </c>
      <c r="Z167" s="14">
        <f t="shared" si="35"/>
        <v>13</v>
      </c>
      <c r="AA167" s="14">
        <f t="shared" si="36"/>
        <v>8</v>
      </c>
      <c r="AB167" s="14">
        <f t="shared" si="37"/>
        <v>3</v>
      </c>
      <c r="AC167" s="14">
        <f t="shared" si="38"/>
        <v>3</v>
      </c>
      <c r="AD167" s="14">
        <f t="shared" si="39"/>
        <v>0</v>
      </c>
      <c r="AE167" s="14">
        <f t="shared" si="40"/>
        <v>0</v>
      </c>
      <c r="AF167" s="14">
        <f t="shared" si="41"/>
        <v>0</v>
      </c>
      <c r="AG167" s="14">
        <f t="shared" si="42"/>
        <v>0</v>
      </c>
      <c r="AH167" s="14">
        <f t="shared" si="43"/>
        <v>0</v>
      </c>
      <c r="AI167" s="9">
        <f t="shared" si="44"/>
        <v>32.5</v>
      </c>
    </row>
    <row r="168" spans="1:35">
      <c r="A168" s="1">
        <v>102199</v>
      </c>
      <c r="B168" s="14">
        <v>10</v>
      </c>
      <c r="C168" s="14">
        <v>9</v>
      </c>
      <c r="D168" s="2">
        <v>9.5980000000000008</v>
      </c>
      <c r="E168" s="3">
        <v>7</v>
      </c>
      <c r="F168" s="14">
        <v>129</v>
      </c>
      <c r="G168" s="14">
        <v>95</v>
      </c>
      <c r="H168" s="14">
        <v>81</v>
      </c>
      <c r="I168" s="14">
        <v>44</v>
      </c>
      <c r="J168" s="14">
        <v>34</v>
      </c>
      <c r="K168" s="14">
        <v>22</v>
      </c>
      <c r="L168" s="14">
        <v>8</v>
      </c>
      <c r="M168" s="14">
        <v>11</v>
      </c>
      <c r="N168" s="14">
        <v>2</v>
      </c>
      <c r="O168" s="14">
        <v>2</v>
      </c>
      <c r="P168" s="14">
        <v>0</v>
      </c>
      <c r="Q168" s="14">
        <v>0</v>
      </c>
      <c r="R168" s="14">
        <v>0</v>
      </c>
      <c r="S168" s="14">
        <v>0</v>
      </c>
      <c r="T168" s="39">
        <v>2</v>
      </c>
      <c r="U168" s="14">
        <f t="shared" si="30"/>
        <v>428</v>
      </c>
      <c r="V168" s="14">
        <f t="shared" si="31"/>
        <v>299</v>
      </c>
      <c r="W168" s="14">
        <f t="shared" si="32"/>
        <v>204</v>
      </c>
      <c r="X168" s="14">
        <f t="shared" si="33"/>
        <v>123</v>
      </c>
      <c r="Y168" s="14">
        <f t="shared" si="34"/>
        <v>79</v>
      </c>
      <c r="Z168" s="14">
        <f t="shared" si="35"/>
        <v>45</v>
      </c>
      <c r="AA168" s="14">
        <f t="shared" si="36"/>
        <v>23</v>
      </c>
      <c r="AB168" s="14">
        <f t="shared" si="37"/>
        <v>15</v>
      </c>
      <c r="AC168" s="14">
        <f t="shared" si="38"/>
        <v>4</v>
      </c>
      <c r="AD168" s="14">
        <f t="shared" si="39"/>
        <v>2</v>
      </c>
      <c r="AE168" s="14">
        <f t="shared" si="40"/>
        <v>0</v>
      </c>
      <c r="AF168" s="14">
        <f t="shared" si="41"/>
        <v>0</v>
      </c>
      <c r="AG168" s="14">
        <f t="shared" si="42"/>
        <v>0</v>
      </c>
      <c r="AH168" s="14">
        <f t="shared" si="43"/>
        <v>0</v>
      </c>
      <c r="AI168" s="9">
        <f t="shared" si="44"/>
        <v>47.663551401869157</v>
      </c>
    </row>
    <row r="169" spans="1:35">
      <c r="A169" s="1">
        <v>102199</v>
      </c>
      <c r="B169" s="14">
        <v>10</v>
      </c>
      <c r="C169" s="14">
        <v>10</v>
      </c>
      <c r="D169" s="2">
        <v>9.6679999999999993</v>
      </c>
      <c r="E169" s="3">
        <v>6</v>
      </c>
      <c r="F169" s="14">
        <v>129</v>
      </c>
      <c r="G169" s="14">
        <v>71</v>
      </c>
      <c r="H169" s="14">
        <v>67</v>
      </c>
      <c r="I169" s="14">
        <v>38</v>
      </c>
      <c r="J169" s="14">
        <v>22</v>
      </c>
      <c r="K169" s="14">
        <v>11</v>
      </c>
      <c r="L169" s="14">
        <v>9</v>
      </c>
      <c r="M169" s="14">
        <v>8</v>
      </c>
      <c r="N169" s="14">
        <v>7</v>
      </c>
      <c r="O169" s="14">
        <v>1</v>
      </c>
      <c r="P169" s="14">
        <v>0</v>
      </c>
      <c r="Q169" s="14">
        <v>0</v>
      </c>
      <c r="R169" s="14">
        <v>0</v>
      </c>
      <c r="S169" s="14">
        <v>0</v>
      </c>
      <c r="T169" s="39">
        <v>2</v>
      </c>
      <c r="U169" s="14">
        <f t="shared" si="30"/>
        <v>363</v>
      </c>
      <c r="V169" s="14">
        <f t="shared" si="31"/>
        <v>234</v>
      </c>
      <c r="W169" s="14">
        <f t="shared" si="32"/>
        <v>163</v>
      </c>
      <c r="X169" s="14">
        <f t="shared" si="33"/>
        <v>96</v>
      </c>
      <c r="Y169" s="14">
        <f t="shared" si="34"/>
        <v>58</v>
      </c>
      <c r="Z169" s="14">
        <f t="shared" si="35"/>
        <v>36</v>
      </c>
      <c r="AA169" s="14">
        <f t="shared" si="36"/>
        <v>25</v>
      </c>
      <c r="AB169" s="14">
        <f t="shared" si="37"/>
        <v>16</v>
      </c>
      <c r="AC169" s="14">
        <f t="shared" si="38"/>
        <v>8</v>
      </c>
      <c r="AD169" s="14">
        <f t="shared" si="39"/>
        <v>1</v>
      </c>
      <c r="AE169" s="14">
        <f t="shared" si="40"/>
        <v>0</v>
      </c>
      <c r="AF169" s="14">
        <f t="shared" si="41"/>
        <v>0</v>
      </c>
      <c r="AG169" s="14">
        <f t="shared" si="42"/>
        <v>0</v>
      </c>
      <c r="AH169" s="14">
        <f t="shared" si="43"/>
        <v>0</v>
      </c>
      <c r="AI169" s="9">
        <f t="shared" si="44"/>
        <v>44.903581267217632</v>
      </c>
    </row>
    <row r="170" spans="1:35">
      <c r="A170" s="1">
        <v>102199</v>
      </c>
      <c r="B170" s="14">
        <v>10</v>
      </c>
      <c r="C170" s="14">
        <v>11</v>
      </c>
      <c r="D170" s="2">
        <v>9.7279999999999998</v>
      </c>
      <c r="E170" s="3">
        <v>6</v>
      </c>
      <c r="F170" s="14">
        <v>70</v>
      </c>
      <c r="G170" s="14">
        <v>44</v>
      </c>
      <c r="H170" s="14">
        <v>21</v>
      </c>
      <c r="I170" s="14">
        <v>16</v>
      </c>
      <c r="J170" s="14">
        <v>6</v>
      </c>
      <c r="K170" s="14">
        <v>1</v>
      </c>
      <c r="L170" s="14">
        <v>0</v>
      </c>
      <c r="M170" s="14">
        <v>2</v>
      </c>
      <c r="N170" s="14">
        <v>1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39">
        <v>2</v>
      </c>
      <c r="U170" s="14">
        <f t="shared" si="30"/>
        <v>161</v>
      </c>
      <c r="V170" s="14">
        <f t="shared" si="31"/>
        <v>91</v>
      </c>
      <c r="W170" s="14">
        <f t="shared" si="32"/>
        <v>47</v>
      </c>
      <c r="X170" s="14">
        <f t="shared" si="33"/>
        <v>26</v>
      </c>
      <c r="Y170" s="14">
        <f t="shared" si="34"/>
        <v>10</v>
      </c>
      <c r="Z170" s="14">
        <f t="shared" si="35"/>
        <v>4</v>
      </c>
      <c r="AA170" s="14">
        <f t="shared" si="36"/>
        <v>3</v>
      </c>
      <c r="AB170" s="14">
        <f t="shared" si="37"/>
        <v>3</v>
      </c>
      <c r="AC170" s="14">
        <f t="shared" si="38"/>
        <v>1</v>
      </c>
      <c r="AD170" s="14">
        <f t="shared" si="39"/>
        <v>0</v>
      </c>
      <c r="AE170" s="14">
        <f t="shared" si="40"/>
        <v>0</v>
      </c>
      <c r="AF170" s="14">
        <f t="shared" si="41"/>
        <v>0</v>
      </c>
      <c r="AG170" s="14">
        <f t="shared" si="42"/>
        <v>0</v>
      </c>
      <c r="AH170" s="14">
        <f t="shared" si="43"/>
        <v>0</v>
      </c>
      <c r="AI170" s="9">
        <f t="shared" si="44"/>
        <v>29.19254658385093</v>
      </c>
    </row>
    <row r="171" spans="1:35">
      <c r="A171" s="1">
        <v>102199</v>
      </c>
      <c r="B171" s="14">
        <v>10</v>
      </c>
      <c r="C171" s="14">
        <v>12</v>
      </c>
      <c r="D171" s="2">
        <v>9.7880000000000003</v>
      </c>
      <c r="E171" s="3">
        <v>6</v>
      </c>
      <c r="F171" s="14">
        <v>98</v>
      </c>
      <c r="G171" s="14">
        <v>71</v>
      </c>
      <c r="H171" s="14">
        <v>37</v>
      </c>
      <c r="I171" s="14">
        <v>15</v>
      </c>
      <c r="J171" s="14">
        <v>8</v>
      </c>
      <c r="K171" s="14">
        <v>2</v>
      </c>
      <c r="L171" s="14">
        <v>0</v>
      </c>
      <c r="M171" s="14">
        <v>0</v>
      </c>
      <c r="N171" s="14">
        <v>0</v>
      </c>
      <c r="O171" s="14">
        <v>0</v>
      </c>
      <c r="P171" s="14">
        <v>1</v>
      </c>
      <c r="Q171" s="14">
        <v>0</v>
      </c>
      <c r="R171" s="14">
        <v>0</v>
      </c>
      <c r="S171" s="14">
        <v>0</v>
      </c>
      <c r="T171" s="39">
        <v>2</v>
      </c>
      <c r="U171" s="14">
        <f t="shared" si="30"/>
        <v>232</v>
      </c>
      <c r="V171" s="14">
        <f t="shared" si="31"/>
        <v>134</v>
      </c>
      <c r="W171" s="14">
        <f t="shared" si="32"/>
        <v>63</v>
      </c>
      <c r="X171" s="14">
        <f t="shared" si="33"/>
        <v>26</v>
      </c>
      <c r="Y171" s="14">
        <f t="shared" si="34"/>
        <v>11</v>
      </c>
      <c r="Z171" s="14">
        <f t="shared" si="35"/>
        <v>3</v>
      </c>
      <c r="AA171" s="14">
        <f t="shared" si="36"/>
        <v>1</v>
      </c>
      <c r="AB171" s="14">
        <f t="shared" si="37"/>
        <v>1</v>
      </c>
      <c r="AC171" s="14">
        <f t="shared" si="38"/>
        <v>1</v>
      </c>
      <c r="AD171" s="14">
        <f t="shared" si="39"/>
        <v>1</v>
      </c>
      <c r="AE171" s="14">
        <f t="shared" si="40"/>
        <v>1</v>
      </c>
      <c r="AF171" s="14">
        <f t="shared" si="41"/>
        <v>0</v>
      </c>
      <c r="AG171" s="14">
        <f t="shared" si="42"/>
        <v>0</v>
      </c>
      <c r="AH171" s="14">
        <f t="shared" si="43"/>
        <v>0</v>
      </c>
      <c r="AI171" s="9">
        <f t="shared" si="44"/>
        <v>27.155172413793103</v>
      </c>
    </row>
    <row r="172" spans="1:35">
      <c r="A172" s="1">
        <v>102199</v>
      </c>
      <c r="B172" s="14">
        <v>10</v>
      </c>
      <c r="C172" s="14">
        <v>13</v>
      </c>
      <c r="D172" s="2">
        <v>9.8480000000000008</v>
      </c>
      <c r="E172" s="3">
        <v>5.5</v>
      </c>
      <c r="F172" s="14">
        <v>68</v>
      </c>
      <c r="G172" s="14">
        <v>38</v>
      </c>
      <c r="H172" s="14">
        <v>26</v>
      </c>
      <c r="I172" s="14">
        <v>4</v>
      </c>
      <c r="J172" s="14">
        <v>7</v>
      </c>
      <c r="K172" s="14">
        <v>0</v>
      </c>
      <c r="L172" s="14">
        <v>0</v>
      </c>
      <c r="M172" s="14">
        <v>0</v>
      </c>
      <c r="N172" s="14">
        <v>1</v>
      </c>
      <c r="O172" s="14">
        <v>2</v>
      </c>
      <c r="P172" s="14">
        <v>0</v>
      </c>
      <c r="Q172" s="14">
        <v>0</v>
      </c>
      <c r="R172" s="14">
        <v>0</v>
      </c>
      <c r="S172" s="14">
        <v>0</v>
      </c>
      <c r="T172" s="39">
        <v>2</v>
      </c>
      <c r="U172" s="14">
        <f t="shared" si="30"/>
        <v>146</v>
      </c>
      <c r="V172" s="14">
        <f t="shared" si="31"/>
        <v>78</v>
      </c>
      <c r="W172" s="14">
        <f t="shared" si="32"/>
        <v>40</v>
      </c>
      <c r="X172" s="14">
        <f t="shared" si="33"/>
        <v>14</v>
      </c>
      <c r="Y172" s="14">
        <f t="shared" si="34"/>
        <v>10</v>
      </c>
      <c r="Z172" s="14">
        <f t="shared" si="35"/>
        <v>3</v>
      </c>
      <c r="AA172" s="14">
        <f t="shared" si="36"/>
        <v>3</v>
      </c>
      <c r="AB172" s="14">
        <f t="shared" si="37"/>
        <v>3</v>
      </c>
      <c r="AC172" s="14">
        <f t="shared" si="38"/>
        <v>3</v>
      </c>
      <c r="AD172" s="14">
        <f t="shared" si="39"/>
        <v>2</v>
      </c>
      <c r="AE172" s="14">
        <f t="shared" si="40"/>
        <v>0</v>
      </c>
      <c r="AF172" s="14">
        <f t="shared" si="41"/>
        <v>0</v>
      </c>
      <c r="AG172" s="14">
        <f t="shared" si="42"/>
        <v>0</v>
      </c>
      <c r="AH172" s="14">
        <f t="shared" si="43"/>
        <v>0</v>
      </c>
      <c r="AI172" s="9">
        <f t="shared" si="44"/>
        <v>27.397260273972602</v>
      </c>
    </row>
    <row r="173" spans="1:35">
      <c r="A173" s="1">
        <v>102199</v>
      </c>
      <c r="B173" s="14">
        <v>10</v>
      </c>
      <c r="C173" s="14">
        <v>14</v>
      </c>
      <c r="D173" s="2">
        <v>9.9030000000000005</v>
      </c>
      <c r="E173" s="3">
        <v>5.5</v>
      </c>
      <c r="F173" s="14">
        <v>89</v>
      </c>
      <c r="G173" s="14">
        <v>49</v>
      </c>
      <c r="H173" s="14">
        <v>30</v>
      </c>
      <c r="I173" s="14">
        <v>14</v>
      </c>
      <c r="J173" s="14">
        <v>5</v>
      </c>
      <c r="K173" s="14">
        <v>1</v>
      </c>
      <c r="L173" s="14">
        <v>1</v>
      </c>
      <c r="M173" s="14">
        <v>0</v>
      </c>
      <c r="N173" s="14">
        <v>1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39">
        <v>2</v>
      </c>
      <c r="U173" s="14">
        <f t="shared" si="30"/>
        <v>190</v>
      </c>
      <c r="V173" s="14">
        <f t="shared" si="31"/>
        <v>101</v>
      </c>
      <c r="W173" s="14">
        <f t="shared" si="32"/>
        <v>52</v>
      </c>
      <c r="X173" s="14">
        <f t="shared" si="33"/>
        <v>22</v>
      </c>
      <c r="Y173" s="14">
        <f t="shared" si="34"/>
        <v>8</v>
      </c>
      <c r="Z173" s="14">
        <f t="shared" si="35"/>
        <v>3</v>
      </c>
      <c r="AA173" s="14">
        <f t="shared" si="36"/>
        <v>2</v>
      </c>
      <c r="AB173" s="14">
        <f t="shared" si="37"/>
        <v>1</v>
      </c>
      <c r="AC173" s="14">
        <f t="shared" si="38"/>
        <v>1</v>
      </c>
      <c r="AD173" s="14">
        <f t="shared" si="39"/>
        <v>0</v>
      </c>
      <c r="AE173" s="14">
        <f t="shared" si="40"/>
        <v>0</v>
      </c>
      <c r="AF173" s="14">
        <f t="shared" si="41"/>
        <v>0</v>
      </c>
      <c r="AG173" s="14">
        <f t="shared" si="42"/>
        <v>0</v>
      </c>
      <c r="AH173" s="14">
        <f t="shared" si="43"/>
        <v>0</v>
      </c>
      <c r="AI173" s="9">
        <f t="shared" si="44"/>
        <v>27.368421052631582</v>
      </c>
    </row>
    <row r="174" spans="1:35">
      <c r="A174" s="1">
        <v>102199</v>
      </c>
      <c r="B174" s="14">
        <v>10</v>
      </c>
      <c r="C174" s="14">
        <v>15</v>
      </c>
      <c r="D174" s="2">
        <v>9.9580000000000002</v>
      </c>
      <c r="E174" s="3">
        <v>6.2</v>
      </c>
      <c r="F174" s="14">
        <v>95</v>
      </c>
      <c r="G174" s="14">
        <v>56</v>
      </c>
      <c r="H174" s="14">
        <v>24</v>
      </c>
      <c r="I174" s="14">
        <v>15</v>
      </c>
      <c r="J174" s="14">
        <v>3</v>
      </c>
      <c r="K174" s="14">
        <v>0</v>
      </c>
      <c r="L174" s="14">
        <v>0</v>
      </c>
      <c r="M174" s="14">
        <v>1</v>
      </c>
      <c r="N174" s="14">
        <v>0</v>
      </c>
      <c r="O174" s="14">
        <v>2</v>
      </c>
      <c r="P174" s="14">
        <v>0</v>
      </c>
      <c r="Q174" s="14">
        <v>1</v>
      </c>
      <c r="R174" s="14">
        <v>1</v>
      </c>
      <c r="S174" s="14">
        <v>0</v>
      </c>
      <c r="T174" s="39">
        <v>2</v>
      </c>
      <c r="U174" s="14">
        <f t="shared" si="30"/>
        <v>198</v>
      </c>
      <c r="V174" s="14">
        <f t="shared" si="31"/>
        <v>103</v>
      </c>
      <c r="W174" s="14">
        <f t="shared" si="32"/>
        <v>47</v>
      </c>
      <c r="X174" s="14">
        <f t="shared" si="33"/>
        <v>23</v>
      </c>
      <c r="Y174" s="14">
        <f t="shared" si="34"/>
        <v>8</v>
      </c>
      <c r="Z174" s="14">
        <f t="shared" si="35"/>
        <v>5</v>
      </c>
      <c r="AA174" s="14">
        <f t="shared" si="36"/>
        <v>5</v>
      </c>
      <c r="AB174" s="14">
        <f t="shared" si="37"/>
        <v>5</v>
      </c>
      <c r="AC174" s="14">
        <f t="shared" si="38"/>
        <v>4</v>
      </c>
      <c r="AD174" s="14">
        <f t="shared" si="39"/>
        <v>4</v>
      </c>
      <c r="AE174" s="14">
        <f t="shared" si="40"/>
        <v>2</v>
      </c>
      <c r="AF174" s="14">
        <f t="shared" si="41"/>
        <v>2</v>
      </c>
      <c r="AG174" s="14">
        <f t="shared" si="42"/>
        <v>1</v>
      </c>
      <c r="AH174" s="14">
        <f t="shared" si="43"/>
        <v>0</v>
      </c>
      <c r="AI174" s="9">
        <f t="shared" si="44"/>
        <v>23.737373737373737</v>
      </c>
    </row>
    <row r="175" spans="1:35">
      <c r="A175" s="1">
        <v>102299</v>
      </c>
      <c r="B175" s="14">
        <v>11</v>
      </c>
      <c r="C175" s="14">
        <v>1</v>
      </c>
      <c r="D175" s="2">
        <v>10.02</v>
      </c>
      <c r="E175" s="3">
        <v>6</v>
      </c>
      <c r="F175" s="14">
        <v>64</v>
      </c>
      <c r="G175" s="14">
        <v>32</v>
      </c>
      <c r="H175" s="14">
        <v>18</v>
      </c>
      <c r="I175" s="14">
        <v>9</v>
      </c>
      <c r="J175" s="14">
        <v>3</v>
      </c>
      <c r="K175" s="14">
        <v>3</v>
      </c>
      <c r="L175" s="14">
        <v>1</v>
      </c>
      <c r="M175" s="14">
        <v>1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39">
        <v>2</v>
      </c>
      <c r="U175" s="14">
        <f t="shared" si="30"/>
        <v>131</v>
      </c>
      <c r="V175" s="14">
        <f t="shared" si="31"/>
        <v>67</v>
      </c>
      <c r="W175" s="14">
        <f t="shared" si="32"/>
        <v>35</v>
      </c>
      <c r="X175" s="14">
        <f t="shared" si="33"/>
        <v>17</v>
      </c>
      <c r="Y175" s="14">
        <f t="shared" si="34"/>
        <v>8</v>
      </c>
      <c r="Z175" s="14">
        <f t="shared" si="35"/>
        <v>5</v>
      </c>
      <c r="AA175" s="14">
        <f t="shared" si="36"/>
        <v>2</v>
      </c>
      <c r="AB175" s="14">
        <f t="shared" si="37"/>
        <v>1</v>
      </c>
      <c r="AC175" s="14">
        <f t="shared" si="38"/>
        <v>0</v>
      </c>
      <c r="AD175" s="14">
        <f t="shared" si="39"/>
        <v>0</v>
      </c>
      <c r="AE175" s="14">
        <f t="shared" si="40"/>
        <v>0</v>
      </c>
      <c r="AF175" s="14">
        <f t="shared" si="41"/>
        <v>0</v>
      </c>
      <c r="AG175" s="14">
        <f t="shared" si="42"/>
        <v>0</v>
      </c>
      <c r="AH175" s="14">
        <f t="shared" si="43"/>
        <v>0</v>
      </c>
      <c r="AI175" s="9">
        <f t="shared" si="44"/>
        <v>26.717557251908396</v>
      </c>
    </row>
    <row r="176" spans="1:35">
      <c r="A176" s="1">
        <v>102299</v>
      </c>
      <c r="B176" s="14">
        <v>11</v>
      </c>
      <c r="C176" s="14">
        <v>2</v>
      </c>
      <c r="D176" s="2">
        <v>10.08</v>
      </c>
      <c r="E176" s="3">
        <v>5</v>
      </c>
      <c r="F176" s="14">
        <v>84</v>
      </c>
      <c r="G176" s="14">
        <v>37</v>
      </c>
      <c r="H176" s="14">
        <v>24</v>
      </c>
      <c r="I176" s="14">
        <v>9</v>
      </c>
      <c r="J176" s="14">
        <v>9</v>
      </c>
      <c r="K176" s="14">
        <v>5</v>
      </c>
      <c r="L176" s="14">
        <v>1</v>
      </c>
      <c r="M176" s="14">
        <v>0</v>
      </c>
      <c r="N176" s="14">
        <v>0</v>
      </c>
      <c r="O176" s="14">
        <v>0</v>
      </c>
      <c r="P176" s="14">
        <v>1</v>
      </c>
      <c r="Q176" s="14">
        <v>0</v>
      </c>
      <c r="R176" s="14">
        <v>0</v>
      </c>
      <c r="S176" s="14">
        <v>0</v>
      </c>
      <c r="T176" s="39">
        <v>2</v>
      </c>
      <c r="U176" s="14">
        <f t="shared" si="30"/>
        <v>170</v>
      </c>
      <c r="V176" s="14">
        <f t="shared" si="31"/>
        <v>86</v>
      </c>
      <c r="W176" s="14">
        <f t="shared" si="32"/>
        <v>49</v>
      </c>
      <c r="X176" s="14">
        <f t="shared" si="33"/>
        <v>25</v>
      </c>
      <c r="Y176" s="14">
        <f t="shared" si="34"/>
        <v>16</v>
      </c>
      <c r="Z176" s="14">
        <f t="shared" si="35"/>
        <v>7</v>
      </c>
      <c r="AA176" s="14">
        <f t="shared" si="36"/>
        <v>2</v>
      </c>
      <c r="AB176" s="14">
        <f t="shared" si="37"/>
        <v>1</v>
      </c>
      <c r="AC176" s="14">
        <f t="shared" si="38"/>
        <v>1</v>
      </c>
      <c r="AD176" s="14">
        <f t="shared" si="39"/>
        <v>1</v>
      </c>
      <c r="AE176" s="14">
        <f t="shared" si="40"/>
        <v>1</v>
      </c>
      <c r="AF176" s="14">
        <f t="shared" si="41"/>
        <v>0</v>
      </c>
      <c r="AG176" s="14">
        <f t="shared" si="42"/>
        <v>0</v>
      </c>
      <c r="AH176" s="14">
        <f t="shared" si="43"/>
        <v>0</v>
      </c>
      <c r="AI176" s="9">
        <f t="shared" si="44"/>
        <v>28.823529411764703</v>
      </c>
    </row>
    <row r="177" spans="1:35">
      <c r="A177" s="1">
        <v>102299</v>
      </c>
      <c r="B177" s="14">
        <v>11</v>
      </c>
      <c r="C177" s="14">
        <v>3</v>
      </c>
      <c r="D177" s="2">
        <v>10.130000000000001</v>
      </c>
      <c r="E177" s="3">
        <v>6</v>
      </c>
      <c r="F177" s="14">
        <v>78</v>
      </c>
      <c r="G177" s="14">
        <v>30</v>
      </c>
      <c r="H177" s="14">
        <v>18</v>
      </c>
      <c r="I177" s="14">
        <v>10</v>
      </c>
      <c r="J177" s="14">
        <v>6</v>
      </c>
      <c r="K177" s="14">
        <v>3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1</v>
      </c>
      <c r="R177" s="14">
        <v>0</v>
      </c>
      <c r="S177" s="14">
        <v>0</v>
      </c>
      <c r="T177" s="39">
        <v>2</v>
      </c>
      <c r="U177" s="14">
        <f t="shared" si="30"/>
        <v>146</v>
      </c>
      <c r="V177" s="14">
        <f t="shared" si="31"/>
        <v>68</v>
      </c>
      <c r="W177" s="14">
        <f t="shared" si="32"/>
        <v>38</v>
      </c>
      <c r="X177" s="14">
        <f t="shared" si="33"/>
        <v>20</v>
      </c>
      <c r="Y177" s="14">
        <f t="shared" si="34"/>
        <v>10</v>
      </c>
      <c r="Z177" s="14">
        <f t="shared" si="35"/>
        <v>4</v>
      </c>
      <c r="AA177" s="14">
        <f t="shared" si="36"/>
        <v>1</v>
      </c>
      <c r="AB177" s="14">
        <f t="shared" si="37"/>
        <v>1</v>
      </c>
      <c r="AC177" s="14">
        <f t="shared" si="38"/>
        <v>1</v>
      </c>
      <c r="AD177" s="14">
        <f t="shared" si="39"/>
        <v>1</v>
      </c>
      <c r="AE177" s="14">
        <f t="shared" si="40"/>
        <v>1</v>
      </c>
      <c r="AF177" s="14">
        <f t="shared" si="41"/>
        <v>1</v>
      </c>
      <c r="AG177" s="14">
        <f t="shared" si="42"/>
        <v>0</v>
      </c>
      <c r="AH177" s="14">
        <f t="shared" si="43"/>
        <v>0</v>
      </c>
      <c r="AI177" s="9">
        <f t="shared" si="44"/>
        <v>26.027397260273972</v>
      </c>
    </row>
    <row r="178" spans="1:35">
      <c r="A178" s="1">
        <v>102299</v>
      </c>
      <c r="B178" s="14">
        <v>11</v>
      </c>
      <c r="C178" s="14">
        <v>4</v>
      </c>
      <c r="D178" s="2">
        <v>10.19</v>
      </c>
      <c r="E178" s="3">
        <v>6.5</v>
      </c>
      <c r="F178" s="14">
        <v>179</v>
      </c>
      <c r="G178" s="14">
        <v>103</v>
      </c>
      <c r="H178" s="14">
        <v>69</v>
      </c>
      <c r="I178" s="14">
        <v>34</v>
      </c>
      <c r="J178" s="14">
        <v>34</v>
      </c>
      <c r="K178" s="14">
        <v>22</v>
      </c>
      <c r="L178" s="14">
        <v>13</v>
      </c>
      <c r="M178" s="14">
        <v>6</v>
      </c>
      <c r="N178" s="14">
        <v>3</v>
      </c>
      <c r="O178" s="14">
        <v>3</v>
      </c>
      <c r="P178" s="14">
        <v>1</v>
      </c>
      <c r="Q178" s="14">
        <v>0</v>
      </c>
      <c r="R178" s="14">
        <v>0</v>
      </c>
      <c r="S178" s="14">
        <v>0</v>
      </c>
      <c r="T178" s="39">
        <v>2</v>
      </c>
      <c r="U178" s="14">
        <f t="shared" si="30"/>
        <v>467</v>
      </c>
      <c r="V178" s="14">
        <f t="shared" si="31"/>
        <v>288</v>
      </c>
      <c r="W178" s="14">
        <f t="shared" si="32"/>
        <v>185</v>
      </c>
      <c r="X178" s="14">
        <f t="shared" si="33"/>
        <v>116</v>
      </c>
      <c r="Y178" s="14">
        <f t="shared" si="34"/>
        <v>82</v>
      </c>
      <c r="Z178" s="14">
        <f t="shared" si="35"/>
        <v>48</v>
      </c>
      <c r="AA178" s="14">
        <f t="shared" si="36"/>
        <v>26</v>
      </c>
      <c r="AB178" s="14">
        <f t="shared" si="37"/>
        <v>13</v>
      </c>
      <c r="AC178" s="14">
        <f t="shared" si="38"/>
        <v>7</v>
      </c>
      <c r="AD178" s="14">
        <f t="shared" si="39"/>
        <v>4</v>
      </c>
      <c r="AE178" s="14">
        <f t="shared" si="40"/>
        <v>1</v>
      </c>
      <c r="AF178" s="14">
        <f t="shared" si="41"/>
        <v>0</v>
      </c>
      <c r="AG178" s="14">
        <f t="shared" si="42"/>
        <v>0</v>
      </c>
      <c r="AH178" s="14">
        <f t="shared" si="43"/>
        <v>0</v>
      </c>
      <c r="AI178" s="9">
        <f t="shared" si="44"/>
        <v>39.614561027837262</v>
      </c>
    </row>
    <row r="179" spans="1:35">
      <c r="A179" s="1">
        <v>102299</v>
      </c>
      <c r="B179" s="14">
        <v>11</v>
      </c>
      <c r="C179" s="14">
        <v>5</v>
      </c>
      <c r="D179" s="2">
        <v>10.255000000000001</v>
      </c>
      <c r="E179" s="3">
        <v>5.2</v>
      </c>
      <c r="F179" s="14">
        <v>109</v>
      </c>
      <c r="G179" s="14">
        <v>64</v>
      </c>
      <c r="H179" s="14">
        <v>66</v>
      </c>
      <c r="I179" s="14">
        <v>41</v>
      </c>
      <c r="J179" s="14">
        <v>33</v>
      </c>
      <c r="K179" s="14">
        <v>20</v>
      </c>
      <c r="L179" s="14">
        <v>14</v>
      </c>
      <c r="M179" s="14">
        <v>7</v>
      </c>
      <c r="N179" s="14">
        <v>0</v>
      </c>
      <c r="O179" s="14">
        <v>1</v>
      </c>
      <c r="P179" s="14">
        <v>0</v>
      </c>
      <c r="Q179" s="14">
        <v>0</v>
      </c>
      <c r="R179" s="14">
        <v>0</v>
      </c>
      <c r="S179" s="14">
        <v>0</v>
      </c>
      <c r="T179" s="39">
        <v>2</v>
      </c>
      <c r="U179" s="14">
        <f t="shared" si="30"/>
        <v>355</v>
      </c>
      <c r="V179" s="14">
        <f t="shared" si="31"/>
        <v>246</v>
      </c>
      <c r="W179" s="14">
        <f t="shared" si="32"/>
        <v>182</v>
      </c>
      <c r="X179" s="14">
        <f t="shared" si="33"/>
        <v>116</v>
      </c>
      <c r="Y179" s="14">
        <f t="shared" si="34"/>
        <v>75</v>
      </c>
      <c r="Z179" s="14">
        <f t="shared" si="35"/>
        <v>42</v>
      </c>
      <c r="AA179" s="14">
        <f t="shared" si="36"/>
        <v>22</v>
      </c>
      <c r="AB179" s="14">
        <f t="shared" si="37"/>
        <v>8</v>
      </c>
      <c r="AC179" s="14">
        <f t="shared" si="38"/>
        <v>1</v>
      </c>
      <c r="AD179" s="14">
        <f t="shared" si="39"/>
        <v>1</v>
      </c>
      <c r="AE179" s="14">
        <f t="shared" si="40"/>
        <v>0</v>
      </c>
      <c r="AF179" s="14">
        <f t="shared" si="41"/>
        <v>0</v>
      </c>
      <c r="AG179" s="14">
        <f t="shared" si="42"/>
        <v>0</v>
      </c>
      <c r="AH179" s="14">
        <f t="shared" si="43"/>
        <v>0</v>
      </c>
      <c r="AI179" s="9">
        <f t="shared" si="44"/>
        <v>51.267605633802816</v>
      </c>
    </row>
    <row r="180" spans="1:35">
      <c r="A180" s="1">
        <v>102299</v>
      </c>
      <c r="B180" s="14">
        <v>11</v>
      </c>
      <c r="C180" s="14">
        <v>6</v>
      </c>
      <c r="D180" s="2">
        <v>10.307</v>
      </c>
      <c r="E180" s="3">
        <v>5.2</v>
      </c>
      <c r="F180" s="14">
        <v>180</v>
      </c>
      <c r="G180" s="14">
        <v>110</v>
      </c>
      <c r="H180" s="14">
        <v>77</v>
      </c>
      <c r="I180" s="14">
        <v>53</v>
      </c>
      <c r="J180" s="14">
        <v>36</v>
      </c>
      <c r="K180" s="14">
        <v>20</v>
      </c>
      <c r="L180" s="14">
        <v>15</v>
      </c>
      <c r="M180" s="14">
        <v>4</v>
      </c>
      <c r="N180" s="14">
        <v>2</v>
      </c>
      <c r="O180" s="14">
        <v>0</v>
      </c>
      <c r="P180" s="14">
        <v>0</v>
      </c>
      <c r="Q180" s="14">
        <v>1</v>
      </c>
      <c r="R180" s="14">
        <v>0</v>
      </c>
      <c r="S180" s="14">
        <v>0</v>
      </c>
      <c r="T180" s="39">
        <v>2</v>
      </c>
      <c r="U180" s="14">
        <f t="shared" si="30"/>
        <v>498</v>
      </c>
      <c r="V180" s="14">
        <f t="shared" si="31"/>
        <v>318</v>
      </c>
      <c r="W180" s="14">
        <f t="shared" si="32"/>
        <v>208</v>
      </c>
      <c r="X180" s="14">
        <f t="shared" si="33"/>
        <v>131</v>
      </c>
      <c r="Y180" s="14">
        <f t="shared" si="34"/>
        <v>78</v>
      </c>
      <c r="Z180" s="14">
        <f t="shared" si="35"/>
        <v>42</v>
      </c>
      <c r="AA180" s="14">
        <f t="shared" si="36"/>
        <v>22</v>
      </c>
      <c r="AB180" s="14">
        <f t="shared" si="37"/>
        <v>7</v>
      </c>
      <c r="AC180" s="14">
        <f t="shared" si="38"/>
        <v>3</v>
      </c>
      <c r="AD180" s="14">
        <f t="shared" si="39"/>
        <v>1</v>
      </c>
      <c r="AE180" s="14">
        <f t="shared" si="40"/>
        <v>1</v>
      </c>
      <c r="AF180" s="14">
        <f t="shared" si="41"/>
        <v>1</v>
      </c>
      <c r="AG180" s="14">
        <f t="shared" si="42"/>
        <v>0</v>
      </c>
      <c r="AH180" s="14">
        <f t="shared" si="43"/>
        <v>0</v>
      </c>
      <c r="AI180" s="9">
        <f t="shared" si="44"/>
        <v>41.76706827309237</v>
      </c>
    </row>
    <row r="181" spans="1:35">
      <c r="A181" s="1">
        <v>102299</v>
      </c>
      <c r="B181" s="14">
        <v>11</v>
      </c>
      <c r="C181" s="14">
        <v>7</v>
      </c>
      <c r="D181" s="2">
        <v>10.359</v>
      </c>
      <c r="E181" s="3">
        <v>5.0999999999999996</v>
      </c>
      <c r="F181" s="14">
        <v>62</v>
      </c>
      <c r="G181" s="14">
        <v>41</v>
      </c>
      <c r="H181" s="14">
        <v>21</v>
      </c>
      <c r="I181" s="14">
        <v>15</v>
      </c>
      <c r="J181" s="14">
        <v>4</v>
      </c>
      <c r="K181" s="14">
        <v>4</v>
      </c>
      <c r="L181" s="14">
        <v>0</v>
      </c>
      <c r="M181" s="14">
        <v>0</v>
      </c>
      <c r="N181" s="14">
        <v>0</v>
      </c>
      <c r="O181" s="14">
        <v>1</v>
      </c>
      <c r="P181" s="14">
        <v>1</v>
      </c>
      <c r="Q181" s="14">
        <v>0</v>
      </c>
      <c r="R181" s="14">
        <v>0</v>
      </c>
      <c r="S181" s="14">
        <v>0</v>
      </c>
      <c r="T181" s="39">
        <v>2</v>
      </c>
      <c r="U181" s="14">
        <f t="shared" si="30"/>
        <v>149</v>
      </c>
      <c r="V181" s="14">
        <f t="shared" si="31"/>
        <v>87</v>
      </c>
      <c r="W181" s="14">
        <f t="shared" si="32"/>
        <v>46</v>
      </c>
      <c r="X181" s="14">
        <f t="shared" si="33"/>
        <v>25</v>
      </c>
      <c r="Y181" s="14">
        <f t="shared" si="34"/>
        <v>10</v>
      </c>
      <c r="Z181" s="14">
        <f t="shared" si="35"/>
        <v>6</v>
      </c>
      <c r="AA181" s="14">
        <f t="shared" si="36"/>
        <v>2</v>
      </c>
      <c r="AB181" s="14">
        <f t="shared" si="37"/>
        <v>2</v>
      </c>
      <c r="AC181" s="14">
        <f t="shared" si="38"/>
        <v>2</v>
      </c>
      <c r="AD181" s="14">
        <f t="shared" si="39"/>
        <v>2</v>
      </c>
      <c r="AE181" s="14">
        <f t="shared" si="40"/>
        <v>1</v>
      </c>
      <c r="AF181" s="14">
        <f t="shared" si="41"/>
        <v>0</v>
      </c>
      <c r="AG181" s="14">
        <f t="shared" si="42"/>
        <v>0</v>
      </c>
      <c r="AH181" s="14">
        <f t="shared" si="43"/>
        <v>0</v>
      </c>
      <c r="AI181" s="9">
        <f t="shared" si="44"/>
        <v>30.872483221476511</v>
      </c>
    </row>
    <row r="182" spans="1:35">
      <c r="A182" s="1">
        <v>102299</v>
      </c>
      <c r="B182" s="14">
        <v>11</v>
      </c>
      <c r="C182" s="14">
        <v>8</v>
      </c>
      <c r="D182" s="2">
        <v>10.41</v>
      </c>
      <c r="E182" s="3">
        <v>5.5</v>
      </c>
      <c r="F182" s="14">
        <v>64</v>
      </c>
      <c r="G182" s="14">
        <v>24</v>
      </c>
      <c r="H182" s="14">
        <v>9</v>
      </c>
      <c r="I182" s="14">
        <v>5</v>
      </c>
      <c r="J182" s="14">
        <v>2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39">
        <v>2</v>
      </c>
      <c r="U182" s="14">
        <f t="shared" si="30"/>
        <v>104</v>
      </c>
      <c r="V182" s="14">
        <f t="shared" si="31"/>
        <v>40</v>
      </c>
      <c r="W182" s="14">
        <f t="shared" si="32"/>
        <v>16</v>
      </c>
      <c r="X182" s="14">
        <f t="shared" si="33"/>
        <v>7</v>
      </c>
      <c r="Y182" s="14">
        <f t="shared" si="34"/>
        <v>2</v>
      </c>
      <c r="Z182" s="14">
        <f t="shared" si="35"/>
        <v>0</v>
      </c>
      <c r="AA182" s="14">
        <f t="shared" si="36"/>
        <v>0</v>
      </c>
      <c r="AB182" s="14">
        <f t="shared" si="37"/>
        <v>0</v>
      </c>
      <c r="AC182" s="14">
        <f t="shared" si="38"/>
        <v>0</v>
      </c>
      <c r="AD182" s="14">
        <f t="shared" si="39"/>
        <v>0</v>
      </c>
      <c r="AE182" s="14">
        <f t="shared" si="40"/>
        <v>0</v>
      </c>
      <c r="AF182" s="14">
        <f t="shared" si="41"/>
        <v>0</v>
      </c>
      <c r="AG182" s="14">
        <f t="shared" si="42"/>
        <v>0</v>
      </c>
      <c r="AH182" s="14">
        <f t="shared" si="43"/>
        <v>0</v>
      </c>
      <c r="AI182" s="9">
        <f t="shared" si="44"/>
        <v>15.384615384615385</v>
      </c>
    </row>
    <row r="183" spans="1:35">
      <c r="A183" s="1">
        <v>102299</v>
      </c>
      <c r="B183" s="14">
        <v>11</v>
      </c>
      <c r="C183" s="14">
        <v>9</v>
      </c>
      <c r="D183" s="2">
        <v>10.465</v>
      </c>
      <c r="E183" s="3">
        <v>6.5</v>
      </c>
      <c r="F183" s="14">
        <v>61</v>
      </c>
      <c r="G183" s="14">
        <v>21</v>
      </c>
      <c r="H183" s="14">
        <v>17</v>
      </c>
      <c r="I183" s="14">
        <v>4</v>
      </c>
      <c r="J183" s="14">
        <v>2</v>
      </c>
      <c r="K183" s="14">
        <v>1</v>
      </c>
      <c r="L183" s="14">
        <v>0</v>
      </c>
      <c r="M183" s="14">
        <v>1</v>
      </c>
      <c r="N183" s="14">
        <v>0</v>
      </c>
      <c r="O183" s="14">
        <v>0</v>
      </c>
      <c r="P183" s="14">
        <v>0</v>
      </c>
      <c r="Q183" s="14">
        <v>0</v>
      </c>
      <c r="R183" s="14">
        <v>1</v>
      </c>
      <c r="S183" s="14">
        <v>0</v>
      </c>
      <c r="T183" s="39">
        <v>2</v>
      </c>
      <c r="U183" s="14">
        <f t="shared" si="30"/>
        <v>108</v>
      </c>
      <c r="V183" s="14">
        <f t="shared" si="31"/>
        <v>47</v>
      </c>
      <c r="W183" s="14">
        <f t="shared" si="32"/>
        <v>26</v>
      </c>
      <c r="X183" s="14">
        <f t="shared" si="33"/>
        <v>9</v>
      </c>
      <c r="Y183" s="14">
        <f t="shared" si="34"/>
        <v>5</v>
      </c>
      <c r="Z183" s="14">
        <f t="shared" si="35"/>
        <v>3</v>
      </c>
      <c r="AA183" s="14">
        <f t="shared" si="36"/>
        <v>2</v>
      </c>
      <c r="AB183" s="14">
        <f t="shared" si="37"/>
        <v>2</v>
      </c>
      <c r="AC183" s="14">
        <f t="shared" si="38"/>
        <v>1</v>
      </c>
      <c r="AD183" s="14">
        <f t="shared" si="39"/>
        <v>1</v>
      </c>
      <c r="AE183" s="14">
        <f t="shared" si="40"/>
        <v>1</v>
      </c>
      <c r="AF183" s="14">
        <f t="shared" si="41"/>
        <v>1</v>
      </c>
      <c r="AG183" s="14">
        <f t="shared" si="42"/>
        <v>1</v>
      </c>
      <c r="AH183" s="14">
        <f t="shared" si="43"/>
        <v>0</v>
      </c>
      <c r="AI183" s="9">
        <f t="shared" si="44"/>
        <v>24.074074074074073</v>
      </c>
    </row>
    <row r="184" spans="1:35">
      <c r="A184" s="1">
        <v>102299</v>
      </c>
      <c r="B184" s="14">
        <v>11</v>
      </c>
      <c r="C184" s="14">
        <v>10</v>
      </c>
      <c r="D184" s="2">
        <v>10.53</v>
      </c>
      <c r="E184" s="3">
        <v>6</v>
      </c>
      <c r="F184" s="14">
        <v>70</v>
      </c>
      <c r="G184" s="14">
        <v>28</v>
      </c>
      <c r="H184" s="14">
        <v>14</v>
      </c>
      <c r="I184" s="14">
        <v>13</v>
      </c>
      <c r="J184" s="14">
        <v>6</v>
      </c>
      <c r="K184" s="14">
        <v>0</v>
      </c>
      <c r="L184" s="14">
        <v>3</v>
      </c>
      <c r="M184" s="14">
        <v>0</v>
      </c>
      <c r="N184" s="14">
        <v>0</v>
      </c>
      <c r="O184" s="14">
        <v>0</v>
      </c>
      <c r="P184" s="14">
        <v>1</v>
      </c>
      <c r="Q184" s="14">
        <v>0</v>
      </c>
      <c r="R184" s="14">
        <v>0</v>
      </c>
      <c r="S184" s="14">
        <v>0</v>
      </c>
      <c r="T184" s="39">
        <v>2</v>
      </c>
      <c r="U184" s="14">
        <f t="shared" si="30"/>
        <v>135</v>
      </c>
      <c r="V184" s="14">
        <f t="shared" si="31"/>
        <v>65</v>
      </c>
      <c r="W184" s="14">
        <f t="shared" si="32"/>
        <v>37</v>
      </c>
      <c r="X184" s="14">
        <f t="shared" si="33"/>
        <v>23</v>
      </c>
      <c r="Y184" s="14">
        <f t="shared" si="34"/>
        <v>10</v>
      </c>
      <c r="Z184" s="14">
        <f t="shared" si="35"/>
        <v>4</v>
      </c>
      <c r="AA184" s="14">
        <f t="shared" si="36"/>
        <v>4</v>
      </c>
      <c r="AB184" s="14">
        <f t="shared" si="37"/>
        <v>1</v>
      </c>
      <c r="AC184" s="14">
        <f t="shared" si="38"/>
        <v>1</v>
      </c>
      <c r="AD184" s="14">
        <f t="shared" si="39"/>
        <v>1</v>
      </c>
      <c r="AE184" s="14">
        <f t="shared" si="40"/>
        <v>1</v>
      </c>
      <c r="AF184" s="14">
        <f t="shared" si="41"/>
        <v>0</v>
      </c>
      <c r="AG184" s="14">
        <f t="shared" si="42"/>
        <v>0</v>
      </c>
      <c r="AH184" s="14">
        <f t="shared" si="43"/>
        <v>0</v>
      </c>
      <c r="AI184" s="9">
        <f t="shared" si="44"/>
        <v>27.407407407407408</v>
      </c>
    </row>
    <row r="185" spans="1:35">
      <c r="A185" s="1">
        <v>102299</v>
      </c>
      <c r="B185" s="14">
        <v>11</v>
      </c>
      <c r="C185" s="14">
        <v>11</v>
      </c>
      <c r="D185" s="2">
        <v>10.59</v>
      </c>
      <c r="E185" s="3">
        <v>5</v>
      </c>
      <c r="F185" s="14">
        <v>79</v>
      </c>
      <c r="G185" s="14">
        <v>31</v>
      </c>
      <c r="H185" s="14">
        <v>23</v>
      </c>
      <c r="I185" s="14">
        <v>13</v>
      </c>
      <c r="J185" s="14">
        <v>10</v>
      </c>
      <c r="K185" s="14">
        <v>2</v>
      </c>
      <c r="L185" s="14">
        <v>1</v>
      </c>
      <c r="M185" s="14">
        <v>0</v>
      </c>
      <c r="N185" s="14">
        <v>0</v>
      </c>
      <c r="O185" s="14">
        <v>0</v>
      </c>
      <c r="P185" s="14">
        <v>0</v>
      </c>
      <c r="Q185" s="14">
        <v>1</v>
      </c>
      <c r="R185" s="14">
        <v>0</v>
      </c>
      <c r="S185" s="14">
        <v>0</v>
      </c>
      <c r="T185" s="39">
        <v>2</v>
      </c>
      <c r="U185" s="14">
        <f t="shared" si="30"/>
        <v>160</v>
      </c>
      <c r="V185" s="14">
        <f t="shared" si="31"/>
        <v>81</v>
      </c>
      <c r="W185" s="14">
        <f t="shared" si="32"/>
        <v>50</v>
      </c>
      <c r="X185" s="14">
        <f t="shared" si="33"/>
        <v>27</v>
      </c>
      <c r="Y185" s="14">
        <f t="shared" si="34"/>
        <v>14</v>
      </c>
      <c r="Z185" s="14">
        <f t="shared" si="35"/>
        <v>4</v>
      </c>
      <c r="AA185" s="14">
        <f t="shared" si="36"/>
        <v>2</v>
      </c>
      <c r="AB185" s="14">
        <f t="shared" si="37"/>
        <v>1</v>
      </c>
      <c r="AC185" s="14">
        <f t="shared" si="38"/>
        <v>1</v>
      </c>
      <c r="AD185" s="14">
        <f t="shared" si="39"/>
        <v>1</v>
      </c>
      <c r="AE185" s="14">
        <f t="shared" si="40"/>
        <v>1</v>
      </c>
      <c r="AF185" s="14">
        <f t="shared" si="41"/>
        <v>1</v>
      </c>
      <c r="AG185" s="14">
        <f t="shared" si="42"/>
        <v>0</v>
      </c>
      <c r="AH185" s="14">
        <f t="shared" si="43"/>
        <v>0</v>
      </c>
      <c r="AI185" s="9">
        <f t="shared" si="44"/>
        <v>31.25</v>
      </c>
    </row>
    <row r="186" spans="1:35">
      <c r="A186" s="1">
        <v>102299</v>
      </c>
      <c r="B186" s="14">
        <v>11</v>
      </c>
      <c r="C186" s="14">
        <v>12</v>
      </c>
      <c r="D186" s="2">
        <v>10.64</v>
      </c>
      <c r="E186" s="3">
        <v>5</v>
      </c>
      <c r="F186" s="14">
        <v>43</v>
      </c>
      <c r="G186" s="14">
        <v>26</v>
      </c>
      <c r="H186" s="14">
        <v>9</v>
      </c>
      <c r="I186" s="14">
        <v>5</v>
      </c>
      <c r="J186" s="14">
        <v>5</v>
      </c>
      <c r="K186" s="14">
        <v>2</v>
      </c>
      <c r="L186" s="14">
        <v>0</v>
      </c>
      <c r="M186" s="14">
        <v>1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39">
        <v>2</v>
      </c>
      <c r="U186" s="14">
        <f t="shared" si="30"/>
        <v>91</v>
      </c>
      <c r="V186" s="14">
        <f t="shared" si="31"/>
        <v>48</v>
      </c>
      <c r="W186" s="14">
        <f t="shared" si="32"/>
        <v>22</v>
      </c>
      <c r="X186" s="14">
        <f t="shared" si="33"/>
        <v>13</v>
      </c>
      <c r="Y186" s="14">
        <f t="shared" si="34"/>
        <v>8</v>
      </c>
      <c r="Z186" s="14">
        <f t="shared" si="35"/>
        <v>3</v>
      </c>
      <c r="AA186" s="14">
        <f t="shared" si="36"/>
        <v>1</v>
      </c>
      <c r="AB186" s="14">
        <f t="shared" si="37"/>
        <v>1</v>
      </c>
      <c r="AC186" s="14">
        <f t="shared" si="38"/>
        <v>0</v>
      </c>
      <c r="AD186" s="14">
        <f t="shared" si="39"/>
        <v>0</v>
      </c>
      <c r="AE186" s="14">
        <f t="shared" si="40"/>
        <v>0</v>
      </c>
      <c r="AF186" s="14">
        <f t="shared" si="41"/>
        <v>0</v>
      </c>
      <c r="AG186" s="14">
        <f t="shared" si="42"/>
        <v>0</v>
      </c>
      <c r="AH186" s="14">
        <f t="shared" si="43"/>
        <v>0</v>
      </c>
      <c r="AI186" s="9">
        <f t="shared" si="44"/>
        <v>24.175824175824175</v>
      </c>
    </row>
    <row r="187" spans="1:35">
      <c r="A187" s="1">
        <v>102299</v>
      </c>
      <c r="B187" s="14">
        <v>11</v>
      </c>
      <c r="C187" s="14">
        <v>13</v>
      </c>
      <c r="D187" s="2">
        <v>10.69</v>
      </c>
      <c r="E187" s="3">
        <v>5</v>
      </c>
      <c r="F187" s="14">
        <v>54</v>
      </c>
      <c r="G187" s="14">
        <v>32</v>
      </c>
      <c r="H187" s="14">
        <v>16</v>
      </c>
      <c r="I187" s="14">
        <v>3</v>
      </c>
      <c r="J187" s="14">
        <v>2</v>
      </c>
      <c r="K187" s="14">
        <v>1</v>
      </c>
      <c r="L187" s="14">
        <v>0</v>
      </c>
      <c r="M187" s="14">
        <v>1</v>
      </c>
      <c r="N187" s="14">
        <v>1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39">
        <v>2</v>
      </c>
      <c r="U187" s="14">
        <f t="shared" si="30"/>
        <v>110</v>
      </c>
      <c r="V187" s="14">
        <f t="shared" si="31"/>
        <v>56</v>
      </c>
      <c r="W187" s="14">
        <f t="shared" si="32"/>
        <v>24</v>
      </c>
      <c r="X187" s="14">
        <f t="shared" si="33"/>
        <v>8</v>
      </c>
      <c r="Y187" s="14">
        <f t="shared" si="34"/>
        <v>5</v>
      </c>
      <c r="Z187" s="14">
        <f t="shared" si="35"/>
        <v>3</v>
      </c>
      <c r="AA187" s="14">
        <f t="shared" si="36"/>
        <v>2</v>
      </c>
      <c r="AB187" s="14">
        <f t="shared" si="37"/>
        <v>2</v>
      </c>
      <c r="AC187" s="14">
        <f t="shared" si="38"/>
        <v>1</v>
      </c>
      <c r="AD187" s="14">
        <f t="shared" si="39"/>
        <v>0</v>
      </c>
      <c r="AE187" s="14">
        <f t="shared" si="40"/>
        <v>0</v>
      </c>
      <c r="AF187" s="14">
        <f t="shared" si="41"/>
        <v>0</v>
      </c>
      <c r="AG187" s="14">
        <f t="shared" si="42"/>
        <v>0</v>
      </c>
      <c r="AH187" s="14">
        <f t="shared" si="43"/>
        <v>0</v>
      </c>
      <c r="AI187" s="9">
        <f t="shared" si="44"/>
        <v>21.818181818181817</v>
      </c>
    </row>
    <row r="188" spans="1:35">
      <c r="A188" s="1">
        <v>102299</v>
      </c>
      <c r="B188" s="14">
        <v>11</v>
      </c>
      <c r="C188" s="14">
        <v>14</v>
      </c>
      <c r="D188" s="2">
        <v>10.74</v>
      </c>
      <c r="E188" s="3">
        <v>6</v>
      </c>
      <c r="F188" s="14">
        <v>33</v>
      </c>
      <c r="G188" s="14">
        <v>21</v>
      </c>
      <c r="H188" s="14">
        <v>21</v>
      </c>
      <c r="I188" s="14">
        <v>5</v>
      </c>
      <c r="J188" s="14">
        <v>5</v>
      </c>
      <c r="K188" s="14">
        <v>1</v>
      </c>
      <c r="L188" s="14">
        <v>0</v>
      </c>
      <c r="M188" s="14">
        <v>0</v>
      </c>
      <c r="N188" s="14">
        <v>0</v>
      </c>
      <c r="O188" s="14">
        <v>0</v>
      </c>
      <c r="P188" s="14">
        <v>1</v>
      </c>
      <c r="Q188" s="14">
        <v>0</v>
      </c>
      <c r="R188" s="14">
        <v>0</v>
      </c>
      <c r="S188" s="14">
        <v>0</v>
      </c>
      <c r="T188" s="39">
        <v>2</v>
      </c>
      <c r="U188" s="14">
        <f t="shared" si="30"/>
        <v>87</v>
      </c>
      <c r="V188" s="14">
        <f t="shared" si="31"/>
        <v>54</v>
      </c>
      <c r="W188" s="14">
        <f t="shared" si="32"/>
        <v>33</v>
      </c>
      <c r="X188" s="14">
        <f t="shared" si="33"/>
        <v>12</v>
      </c>
      <c r="Y188" s="14">
        <f t="shared" si="34"/>
        <v>7</v>
      </c>
      <c r="Z188" s="14">
        <f t="shared" si="35"/>
        <v>2</v>
      </c>
      <c r="AA188" s="14">
        <f t="shared" si="36"/>
        <v>1</v>
      </c>
      <c r="AB188" s="14">
        <f t="shared" si="37"/>
        <v>1</v>
      </c>
      <c r="AC188" s="14">
        <f t="shared" si="38"/>
        <v>1</v>
      </c>
      <c r="AD188" s="14">
        <f t="shared" si="39"/>
        <v>1</v>
      </c>
      <c r="AE188" s="14">
        <f t="shared" si="40"/>
        <v>1</v>
      </c>
      <c r="AF188" s="14">
        <f t="shared" si="41"/>
        <v>0</v>
      </c>
      <c r="AG188" s="14">
        <f t="shared" si="42"/>
        <v>0</v>
      </c>
      <c r="AH188" s="14">
        <f t="shared" si="43"/>
        <v>0</v>
      </c>
      <c r="AI188" s="9">
        <f t="shared" si="44"/>
        <v>37.931034482758619</v>
      </c>
    </row>
    <row r="189" spans="1:35">
      <c r="A189" s="1">
        <v>102299</v>
      </c>
      <c r="B189" s="14">
        <v>11</v>
      </c>
      <c r="C189" s="14">
        <v>15</v>
      </c>
      <c r="D189" s="2">
        <v>10.8</v>
      </c>
      <c r="E189" s="3">
        <v>6</v>
      </c>
      <c r="F189" s="14">
        <v>37</v>
      </c>
      <c r="G189" s="14">
        <v>32</v>
      </c>
      <c r="H189" s="14">
        <v>14</v>
      </c>
      <c r="I189" s="14">
        <v>10</v>
      </c>
      <c r="J189" s="14">
        <v>6</v>
      </c>
      <c r="K189" s="14">
        <v>2</v>
      </c>
      <c r="L189" s="14">
        <v>0</v>
      </c>
      <c r="M189" s="14">
        <v>1</v>
      </c>
      <c r="N189" s="14">
        <v>0</v>
      </c>
      <c r="O189" s="14">
        <v>1</v>
      </c>
      <c r="P189" s="14">
        <v>1</v>
      </c>
      <c r="Q189" s="14">
        <v>0</v>
      </c>
      <c r="R189" s="14">
        <v>0</v>
      </c>
      <c r="S189" s="14">
        <v>0</v>
      </c>
      <c r="T189" s="39">
        <v>2</v>
      </c>
      <c r="U189" s="14">
        <f t="shared" si="30"/>
        <v>104</v>
      </c>
      <c r="V189" s="14">
        <f t="shared" si="31"/>
        <v>67</v>
      </c>
      <c r="W189" s="14">
        <f t="shared" si="32"/>
        <v>35</v>
      </c>
      <c r="X189" s="14">
        <f t="shared" si="33"/>
        <v>21</v>
      </c>
      <c r="Y189" s="14">
        <f t="shared" si="34"/>
        <v>11</v>
      </c>
      <c r="Z189" s="14">
        <f t="shared" si="35"/>
        <v>5</v>
      </c>
      <c r="AA189" s="14">
        <f t="shared" si="36"/>
        <v>3</v>
      </c>
      <c r="AB189" s="14">
        <f t="shared" si="37"/>
        <v>3</v>
      </c>
      <c r="AC189" s="14">
        <f t="shared" si="38"/>
        <v>2</v>
      </c>
      <c r="AD189" s="14">
        <f t="shared" si="39"/>
        <v>2</v>
      </c>
      <c r="AE189" s="14">
        <f t="shared" si="40"/>
        <v>1</v>
      </c>
      <c r="AF189" s="14">
        <f t="shared" si="41"/>
        <v>0</v>
      </c>
      <c r="AG189" s="14">
        <f t="shared" si="42"/>
        <v>0</v>
      </c>
      <c r="AH189" s="14">
        <f t="shared" si="43"/>
        <v>0</v>
      </c>
      <c r="AI189" s="9">
        <f t="shared" si="44"/>
        <v>33.653846153846153</v>
      </c>
    </row>
    <row r="190" spans="1:35">
      <c r="A190" s="1">
        <v>102299</v>
      </c>
      <c r="B190" s="14">
        <v>11</v>
      </c>
      <c r="C190" s="14">
        <v>16</v>
      </c>
      <c r="D190" s="2">
        <v>10.86</v>
      </c>
      <c r="E190" s="3">
        <v>5</v>
      </c>
      <c r="F190" s="14">
        <v>39</v>
      </c>
      <c r="G190" s="14">
        <v>20</v>
      </c>
      <c r="H190" s="14">
        <v>18</v>
      </c>
      <c r="I190" s="14">
        <v>10</v>
      </c>
      <c r="J190" s="14">
        <v>5</v>
      </c>
      <c r="K190" s="14">
        <v>2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39">
        <v>2</v>
      </c>
      <c r="U190" s="14">
        <f t="shared" si="30"/>
        <v>94</v>
      </c>
      <c r="V190" s="14">
        <f t="shared" si="31"/>
        <v>55</v>
      </c>
      <c r="W190" s="14">
        <f t="shared" si="32"/>
        <v>35</v>
      </c>
      <c r="X190" s="14">
        <f t="shared" si="33"/>
        <v>17</v>
      </c>
      <c r="Y190" s="14">
        <f t="shared" si="34"/>
        <v>7</v>
      </c>
      <c r="Z190" s="14">
        <f t="shared" si="35"/>
        <v>2</v>
      </c>
      <c r="AA190" s="14">
        <f t="shared" si="36"/>
        <v>0</v>
      </c>
      <c r="AB190" s="14">
        <f t="shared" si="37"/>
        <v>0</v>
      </c>
      <c r="AC190" s="14">
        <f t="shared" si="38"/>
        <v>0</v>
      </c>
      <c r="AD190" s="14">
        <f t="shared" si="39"/>
        <v>0</v>
      </c>
      <c r="AE190" s="14">
        <f t="shared" si="40"/>
        <v>0</v>
      </c>
      <c r="AF190" s="14">
        <f t="shared" si="41"/>
        <v>0</v>
      </c>
      <c r="AG190" s="14">
        <f t="shared" si="42"/>
        <v>0</v>
      </c>
      <c r="AH190" s="14">
        <f t="shared" si="43"/>
        <v>0</v>
      </c>
      <c r="AI190" s="9">
        <f t="shared" si="44"/>
        <v>37.234042553191486</v>
      </c>
    </row>
    <row r="191" spans="1:35">
      <c r="A191" s="1">
        <v>102299</v>
      </c>
      <c r="B191" s="14">
        <v>11</v>
      </c>
      <c r="C191" s="14">
        <v>17</v>
      </c>
      <c r="D191" s="2">
        <v>10.91</v>
      </c>
      <c r="E191" s="3">
        <v>5</v>
      </c>
      <c r="F191" s="14">
        <v>40</v>
      </c>
      <c r="G191" s="14">
        <v>25</v>
      </c>
      <c r="H191" s="14">
        <v>15</v>
      </c>
      <c r="I191" s="14">
        <v>10</v>
      </c>
      <c r="J191" s="14">
        <v>1</v>
      </c>
      <c r="K191" s="14">
        <v>1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39">
        <v>2</v>
      </c>
      <c r="U191" s="14">
        <f t="shared" si="30"/>
        <v>92</v>
      </c>
      <c r="V191" s="14">
        <f t="shared" si="31"/>
        <v>52</v>
      </c>
      <c r="W191" s="14">
        <f t="shared" si="32"/>
        <v>27</v>
      </c>
      <c r="X191" s="14">
        <f t="shared" si="33"/>
        <v>12</v>
      </c>
      <c r="Y191" s="14">
        <f t="shared" si="34"/>
        <v>2</v>
      </c>
      <c r="Z191" s="14">
        <f t="shared" si="35"/>
        <v>1</v>
      </c>
      <c r="AA191" s="14">
        <f t="shared" si="36"/>
        <v>0</v>
      </c>
      <c r="AB191" s="14">
        <f t="shared" si="37"/>
        <v>0</v>
      </c>
      <c r="AC191" s="14">
        <f t="shared" si="38"/>
        <v>0</v>
      </c>
      <c r="AD191" s="14">
        <f t="shared" si="39"/>
        <v>0</v>
      </c>
      <c r="AE191" s="14">
        <f t="shared" si="40"/>
        <v>0</v>
      </c>
      <c r="AF191" s="14">
        <f t="shared" si="41"/>
        <v>0</v>
      </c>
      <c r="AG191" s="14">
        <f t="shared" si="42"/>
        <v>0</v>
      </c>
      <c r="AH191" s="14">
        <f t="shared" si="43"/>
        <v>0</v>
      </c>
      <c r="AI191" s="9">
        <f t="shared" si="44"/>
        <v>29.347826086956523</v>
      </c>
    </row>
    <row r="192" spans="1:35">
      <c r="A192" s="1">
        <v>102299</v>
      </c>
      <c r="B192" s="14">
        <v>11</v>
      </c>
      <c r="C192" s="14">
        <v>18</v>
      </c>
      <c r="D192" s="2">
        <v>10.96</v>
      </c>
      <c r="E192" s="3">
        <v>6</v>
      </c>
      <c r="F192" s="14">
        <v>40</v>
      </c>
      <c r="G192" s="14">
        <v>22</v>
      </c>
      <c r="H192" s="14">
        <v>12</v>
      </c>
      <c r="I192" s="14">
        <v>3</v>
      </c>
      <c r="J192" s="14">
        <v>1</v>
      </c>
      <c r="K192" s="14">
        <v>1</v>
      </c>
      <c r="L192" s="14">
        <v>0</v>
      </c>
      <c r="M192" s="14">
        <v>1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39">
        <v>2</v>
      </c>
      <c r="U192" s="14">
        <f t="shared" si="30"/>
        <v>80</v>
      </c>
      <c r="V192" s="14">
        <f t="shared" si="31"/>
        <v>40</v>
      </c>
      <c r="W192" s="14">
        <f t="shared" si="32"/>
        <v>18</v>
      </c>
      <c r="X192" s="14">
        <f t="shared" si="33"/>
        <v>6</v>
      </c>
      <c r="Y192" s="14">
        <f t="shared" si="34"/>
        <v>3</v>
      </c>
      <c r="Z192" s="14">
        <f t="shared" si="35"/>
        <v>2</v>
      </c>
      <c r="AA192" s="14">
        <f t="shared" si="36"/>
        <v>1</v>
      </c>
      <c r="AB192" s="14">
        <f t="shared" si="37"/>
        <v>1</v>
      </c>
      <c r="AC192" s="14">
        <f t="shared" si="38"/>
        <v>0</v>
      </c>
      <c r="AD192" s="14">
        <f t="shared" si="39"/>
        <v>0</v>
      </c>
      <c r="AE192" s="14">
        <f t="shared" si="40"/>
        <v>0</v>
      </c>
      <c r="AF192" s="14">
        <f t="shared" si="41"/>
        <v>0</v>
      </c>
      <c r="AG192" s="14">
        <f t="shared" si="42"/>
        <v>0</v>
      </c>
      <c r="AH192" s="14">
        <f t="shared" si="43"/>
        <v>0</v>
      </c>
      <c r="AI192" s="9">
        <f t="shared" si="44"/>
        <v>22.5</v>
      </c>
    </row>
    <row r="193" spans="1:35">
      <c r="A193" s="1">
        <v>102299</v>
      </c>
      <c r="B193" s="14">
        <v>12</v>
      </c>
      <c r="C193" s="14">
        <v>1</v>
      </c>
      <c r="D193" s="2">
        <v>11.02</v>
      </c>
      <c r="E193" s="3">
        <v>6.5</v>
      </c>
      <c r="F193" s="14">
        <v>74</v>
      </c>
      <c r="G193" s="14">
        <v>56</v>
      </c>
      <c r="H193" s="14">
        <v>43</v>
      </c>
      <c r="I193" s="14">
        <v>34</v>
      </c>
      <c r="J193" s="14">
        <v>12</v>
      </c>
      <c r="K193" s="14">
        <v>13</v>
      </c>
      <c r="L193" s="14">
        <v>2</v>
      </c>
      <c r="M193" s="14">
        <v>3</v>
      </c>
      <c r="N193" s="14">
        <v>2</v>
      </c>
      <c r="O193" s="14">
        <v>0</v>
      </c>
      <c r="P193" s="14">
        <v>1</v>
      </c>
      <c r="Q193" s="14">
        <v>0</v>
      </c>
      <c r="R193" s="14">
        <v>0</v>
      </c>
      <c r="S193" s="14">
        <v>0</v>
      </c>
      <c r="T193" s="39">
        <v>2</v>
      </c>
      <c r="U193" s="14">
        <f t="shared" si="30"/>
        <v>240</v>
      </c>
      <c r="V193" s="14">
        <f t="shared" si="31"/>
        <v>166</v>
      </c>
      <c r="W193" s="14">
        <f t="shared" si="32"/>
        <v>110</v>
      </c>
      <c r="X193" s="14">
        <f t="shared" si="33"/>
        <v>67</v>
      </c>
      <c r="Y193" s="14">
        <f t="shared" si="34"/>
        <v>33</v>
      </c>
      <c r="Z193" s="14">
        <f t="shared" si="35"/>
        <v>21</v>
      </c>
      <c r="AA193" s="14">
        <f t="shared" si="36"/>
        <v>8</v>
      </c>
      <c r="AB193" s="14">
        <f t="shared" si="37"/>
        <v>6</v>
      </c>
      <c r="AC193" s="14">
        <f t="shared" si="38"/>
        <v>3</v>
      </c>
      <c r="AD193" s="14">
        <f t="shared" si="39"/>
        <v>1</v>
      </c>
      <c r="AE193" s="14">
        <f t="shared" si="40"/>
        <v>1</v>
      </c>
      <c r="AF193" s="14">
        <f t="shared" si="41"/>
        <v>0</v>
      </c>
      <c r="AG193" s="14">
        <f t="shared" si="42"/>
        <v>0</v>
      </c>
      <c r="AH193" s="14">
        <f t="shared" si="43"/>
        <v>0</v>
      </c>
      <c r="AI193" s="9">
        <f t="shared" si="44"/>
        <v>45.833333333333329</v>
      </c>
    </row>
    <row r="194" spans="1:35">
      <c r="A194" s="1">
        <v>102299</v>
      </c>
      <c r="B194" s="14">
        <v>12</v>
      </c>
      <c r="C194" s="14">
        <v>2</v>
      </c>
      <c r="D194" s="2">
        <v>11.085000000000001</v>
      </c>
      <c r="E194" s="3">
        <v>5</v>
      </c>
      <c r="F194" s="14">
        <v>172</v>
      </c>
      <c r="G194" s="14">
        <v>108</v>
      </c>
      <c r="H194" s="14">
        <v>76</v>
      </c>
      <c r="I194" s="14">
        <v>39</v>
      </c>
      <c r="J194" s="14">
        <v>27</v>
      </c>
      <c r="K194" s="14">
        <v>11</v>
      </c>
      <c r="L194" s="14">
        <v>0</v>
      </c>
      <c r="M194" s="14">
        <v>2</v>
      </c>
      <c r="N194" s="14">
        <v>0</v>
      </c>
      <c r="O194" s="14">
        <v>0</v>
      </c>
      <c r="P194" s="14">
        <v>1</v>
      </c>
      <c r="Q194" s="14">
        <v>0</v>
      </c>
      <c r="R194" s="14">
        <v>0</v>
      </c>
      <c r="S194" s="14">
        <v>0</v>
      </c>
      <c r="T194" s="39">
        <v>2</v>
      </c>
      <c r="U194" s="14">
        <f t="shared" si="30"/>
        <v>436</v>
      </c>
      <c r="V194" s="14">
        <f t="shared" si="31"/>
        <v>264</v>
      </c>
      <c r="W194" s="14">
        <f t="shared" si="32"/>
        <v>156</v>
      </c>
      <c r="X194" s="14">
        <f t="shared" si="33"/>
        <v>80</v>
      </c>
      <c r="Y194" s="14">
        <f t="shared" si="34"/>
        <v>41</v>
      </c>
      <c r="Z194" s="14">
        <f t="shared" si="35"/>
        <v>14</v>
      </c>
      <c r="AA194" s="14">
        <f t="shared" si="36"/>
        <v>3</v>
      </c>
      <c r="AB194" s="14">
        <f t="shared" si="37"/>
        <v>3</v>
      </c>
      <c r="AC194" s="14">
        <f t="shared" si="38"/>
        <v>1</v>
      </c>
      <c r="AD194" s="14">
        <f t="shared" si="39"/>
        <v>1</v>
      </c>
      <c r="AE194" s="14">
        <f t="shared" si="40"/>
        <v>1</v>
      </c>
      <c r="AF194" s="14">
        <f t="shared" si="41"/>
        <v>0</v>
      </c>
      <c r="AG194" s="14">
        <f t="shared" si="42"/>
        <v>0</v>
      </c>
      <c r="AH194" s="14">
        <f t="shared" si="43"/>
        <v>0</v>
      </c>
      <c r="AI194" s="9">
        <f t="shared" si="44"/>
        <v>35.779816513761467</v>
      </c>
    </row>
    <row r="195" spans="1:35">
      <c r="A195" s="1">
        <v>102299</v>
      </c>
      <c r="B195" s="14">
        <v>12</v>
      </c>
      <c r="C195" s="14">
        <v>3</v>
      </c>
      <c r="D195" s="2">
        <v>11.135</v>
      </c>
      <c r="E195" s="3">
        <v>5</v>
      </c>
      <c r="F195" s="14">
        <v>216</v>
      </c>
      <c r="G195" s="14">
        <v>161</v>
      </c>
      <c r="H195" s="14">
        <v>99</v>
      </c>
      <c r="I195" s="14">
        <v>69</v>
      </c>
      <c r="J195" s="14">
        <v>48</v>
      </c>
      <c r="K195" s="14">
        <v>26</v>
      </c>
      <c r="L195" s="14">
        <v>8</v>
      </c>
      <c r="M195" s="14">
        <v>5</v>
      </c>
      <c r="N195" s="14">
        <v>0</v>
      </c>
      <c r="O195" s="14">
        <v>2</v>
      </c>
      <c r="P195" s="14">
        <v>0</v>
      </c>
      <c r="Q195" s="14">
        <v>0</v>
      </c>
      <c r="R195" s="14">
        <v>0</v>
      </c>
      <c r="S195" s="14">
        <v>0</v>
      </c>
      <c r="T195" s="39">
        <v>2</v>
      </c>
      <c r="U195" s="14">
        <f t="shared" si="30"/>
        <v>634</v>
      </c>
      <c r="V195" s="14">
        <f t="shared" si="31"/>
        <v>418</v>
      </c>
      <c r="W195" s="14">
        <f t="shared" si="32"/>
        <v>257</v>
      </c>
      <c r="X195" s="14">
        <f t="shared" si="33"/>
        <v>158</v>
      </c>
      <c r="Y195" s="14">
        <f t="shared" si="34"/>
        <v>89</v>
      </c>
      <c r="Z195" s="14">
        <f t="shared" si="35"/>
        <v>41</v>
      </c>
      <c r="AA195" s="14">
        <f t="shared" si="36"/>
        <v>15</v>
      </c>
      <c r="AB195" s="14">
        <f t="shared" si="37"/>
        <v>7</v>
      </c>
      <c r="AC195" s="14">
        <f t="shared" si="38"/>
        <v>2</v>
      </c>
      <c r="AD195" s="14">
        <f t="shared" si="39"/>
        <v>2</v>
      </c>
      <c r="AE195" s="14">
        <f t="shared" si="40"/>
        <v>0</v>
      </c>
      <c r="AF195" s="14">
        <f t="shared" si="41"/>
        <v>0</v>
      </c>
      <c r="AG195" s="14">
        <f t="shared" si="42"/>
        <v>0</v>
      </c>
      <c r="AH195" s="14">
        <f t="shared" si="43"/>
        <v>0</v>
      </c>
      <c r="AI195" s="9">
        <f t="shared" si="44"/>
        <v>40.536277602523654</v>
      </c>
    </row>
    <row r="196" spans="1:35">
      <c r="A196" s="1">
        <v>102299</v>
      </c>
      <c r="B196" s="14">
        <v>12</v>
      </c>
      <c r="C196" s="14">
        <v>4</v>
      </c>
      <c r="D196" s="2">
        <v>11.185</v>
      </c>
      <c r="E196" s="3">
        <v>5</v>
      </c>
      <c r="F196" s="14">
        <v>125</v>
      </c>
      <c r="G196" s="14">
        <v>90</v>
      </c>
      <c r="H196" s="14">
        <v>73</v>
      </c>
      <c r="I196" s="14">
        <v>44</v>
      </c>
      <c r="J196" s="14">
        <v>26</v>
      </c>
      <c r="K196" s="14">
        <v>14</v>
      </c>
      <c r="L196" s="14">
        <v>7</v>
      </c>
      <c r="M196" s="14">
        <v>8</v>
      </c>
      <c r="N196" s="14">
        <v>1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39">
        <v>2</v>
      </c>
      <c r="U196" s="14">
        <f t="shared" si="30"/>
        <v>388</v>
      </c>
      <c r="V196" s="14">
        <f t="shared" si="31"/>
        <v>263</v>
      </c>
      <c r="W196" s="14">
        <f t="shared" si="32"/>
        <v>173</v>
      </c>
      <c r="X196" s="14">
        <f t="shared" si="33"/>
        <v>100</v>
      </c>
      <c r="Y196" s="14">
        <f t="shared" si="34"/>
        <v>56</v>
      </c>
      <c r="Z196" s="14">
        <f t="shared" si="35"/>
        <v>30</v>
      </c>
      <c r="AA196" s="14">
        <f t="shared" si="36"/>
        <v>16</v>
      </c>
      <c r="AB196" s="14">
        <f t="shared" si="37"/>
        <v>9</v>
      </c>
      <c r="AC196" s="14">
        <f t="shared" si="38"/>
        <v>1</v>
      </c>
      <c r="AD196" s="14">
        <f t="shared" si="39"/>
        <v>0</v>
      </c>
      <c r="AE196" s="14">
        <f t="shared" si="40"/>
        <v>0</v>
      </c>
      <c r="AF196" s="14">
        <f t="shared" si="41"/>
        <v>0</v>
      </c>
      <c r="AG196" s="14">
        <f t="shared" si="42"/>
        <v>0</v>
      </c>
      <c r="AH196" s="14">
        <f t="shared" si="43"/>
        <v>0</v>
      </c>
      <c r="AI196" s="9">
        <f t="shared" si="44"/>
        <v>44.587628865979383</v>
      </c>
    </row>
    <row r="197" spans="1:35">
      <c r="A197" s="1">
        <v>102299</v>
      </c>
      <c r="B197" s="14">
        <v>12</v>
      </c>
      <c r="C197" s="14">
        <v>5</v>
      </c>
      <c r="D197" s="2">
        <v>11.234999999999999</v>
      </c>
      <c r="E197" s="3">
        <v>5</v>
      </c>
      <c r="F197" s="14">
        <v>86</v>
      </c>
      <c r="G197" s="14">
        <v>79</v>
      </c>
      <c r="H197" s="14">
        <v>61</v>
      </c>
      <c r="I197" s="14">
        <v>29</v>
      </c>
      <c r="J197" s="14">
        <v>27</v>
      </c>
      <c r="K197" s="14">
        <v>3</v>
      </c>
      <c r="L197" s="14">
        <v>4</v>
      </c>
      <c r="M197" s="14">
        <v>2</v>
      </c>
      <c r="N197" s="14">
        <v>0</v>
      </c>
      <c r="O197" s="14">
        <v>0</v>
      </c>
      <c r="P197" s="14">
        <v>1</v>
      </c>
      <c r="Q197" s="14">
        <v>0</v>
      </c>
      <c r="R197" s="14">
        <v>0</v>
      </c>
      <c r="S197" s="14">
        <v>0</v>
      </c>
      <c r="T197" s="39">
        <v>2</v>
      </c>
      <c r="U197" s="14">
        <f t="shared" si="30"/>
        <v>292</v>
      </c>
      <c r="V197" s="14">
        <f t="shared" si="31"/>
        <v>206</v>
      </c>
      <c r="W197" s="14">
        <f t="shared" si="32"/>
        <v>127</v>
      </c>
      <c r="X197" s="14">
        <f t="shared" si="33"/>
        <v>66</v>
      </c>
      <c r="Y197" s="14">
        <f t="shared" si="34"/>
        <v>37</v>
      </c>
      <c r="Z197" s="14">
        <f t="shared" si="35"/>
        <v>10</v>
      </c>
      <c r="AA197" s="14">
        <f t="shared" si="36"/>
        <v>7</v>
      </c>
      <c r="AB197" s="14">
        <f t="shared" si="37"/>
        <v>3</v>
      </c>
      <c r="AC197" s="14">
        <f t="shared" si="38"/>
        <v>1</v>
      </c>
      <c r="AD197" s="14">
        <f t="shared" si="39"/>
        <v>1</v>
      </c>
      <c r="AE197" s="14">
        <f t="shared" si="40"/>
        <v>1</v>
      </c>
      <c r="AF197" s="14">
        <f t="shared" si="41"/>
        <v>0</v>
      </c>
      <c r="AG197" s="14">
        <f t="shared" si="42"/>
        <v>0</v>
      </c>
      <c r="AH197" s="14">
        <f t="shared" si="43"/>
        <v>0</v>
      </c>
      <c r="AI197" s="9">
        <f t="shared" si="44"/>
        <v>43.493150684931507</v>
      </c>
    </row>
    <row r="198" spans="1:35">
      <c r="A198" s="1">
        <v>102299</v>
      </c>
      <c r="B198" s="14">
        <v>12</v>
      </c>
      <c r="C198" s="14">
        <v>6</v>
      </c>
      <c r="D198" s="2">
        <v>11.285</v>
      </c>
      <c r="E198" s="3">
        <v>5</v>
      </c>
      <c r="F198" s="14">
        <v>151</v>
      </c>
      <c r="G198" s="14">
        <v>99</v>
      </c>
      <c r="H198" s="14">
        <v>73</v>
      </c>
      <c r="I198" s="14">
        <v>50</v>
      </c>
      <c r="J198" s="14">
        <v>20</v>
      </c>
      <c r="K198" s="14">
        <v>15</v>
      </c>
      <c r="L198" s="14">
        <v>8</v>
      </c>
      <c r="M198" s="14">
        <v>2</v>
      </c>
      <c r="N198" s="14">
        <v>1</v>
      </c>
      <c r="O198" s="14">
        <v>1</v>
      </c>
      <c r="P198" s="14">
        <v>0</v>
      </c>
      <c r="Q198" s="14">
        <v>0</v>
      </c>
      <c r="R198" s="14">
        <v>0</v>
      </c>
      <c r="S198" s="14">
        <v>0</v>
      </c>
      <c r="T198" s="39">
        <v>2</v>
      </c>
      <c r="U198" s="14">
        <f t="shared" si="30"/>
        <v>420</v>
      </c>
      <c r="V198" s="14">
        <f t="shared" si="31"/>
        <v>269</v>
      </c>
      <c r="W198" s="14">
        <f t="shared" si="32"/>
        <v>170</v>
      </c>
      <c r="X198" s="14">
        <f t="shared" si="33"/>
        <v>97</v>
      </c>
      <c r="Y198" s="14">
        <f t="shared" si="34"/>
        <v>47</v>
      </c>
      <c r="Z198" s="14">
        <f t="shared" si="35"/>
        <v>27</v>
      </c>
      <c r="AA198" s="14">
        <f t="shared" si="36"/>
        <v>12</v>
      </c>
      <c r="AB198" s="14">
        <f t="shared" si="37"/>
        <v>4</v>
      </c>
      <c r="AC198" s="14">
        <f t="shared" si="38"/>
        <v>2</v>
      </c>
      <c r="AD198" s="14">
        <f t="shared" si="39"/>
        <v>1</v>
      </c>
      <c r="AE198" s="14">
        <f t="shared" si="40"/>
        <v>0</v>
      </c>
      <c r="AF198" s="14">
        <f t="shared" si="41"/>
        <v>0</v>
      </c>
      <c r="AG198" s="14">
        <f t="shared" si="42"/>
        <v>0</v>
      </c>
      <c r="AH198" s="14">
        <f t="shared" si="43"/>
        <v>0</v>
      </c>
      <c r="AI198" s="9">
        <f t="shared" si="44"/>
        <v>40.476190476190474</v>
      </c>
    </row>
    <row r="199" spans="1:35">
      <c r="A199" s="1">
        <v>102299</v>
      </c>
      <c r="B199" s="14">
        <v>12</v>
      </c>
      <c r="C199" s="14">
        <v>7</v>
      </c>
      <c r="D199" s="2">
        <v>11.335000000000001</v>
      </c>
      <c r="E199" s="3">
        <v>5</v>
      </c>
      <c r="F199" s="14">
        <v>118</v>
      </c>
      <c r="G199" s="14">
        <v>93</v>
      </c>
      <c r="H199" s="14">
        <v>62</v>
      </c>
      <c r="I199" s="14">
        <v>38</v>
      </c>
      <c r="J199" s="14">
        <v>23</v>
      </c>
      <c r="K199" s="14">
        <v>5</v>
      </c>
      <c r="L199" s="14">
        <v>1</v>
      </c>
      <c r="M199" s="14">
        <v>1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39">
        <v>2</v>
      </c>
      <c r="U199" s="14">
        <f t="shared" si="30"/>
        <v>341</v>
      </c>
      <c r="V199" s="14">
        <f t="shared" si="31"/>
        <v>223</v>
      </c>
      <c r="W199" s="14">
        <f t="shared" si="32"/>
        <v>130</v>
      </c>
      <c r="X199" s="14">
        <f t="shared" si="33"/>
        <v>68</v>
      </c>
      <c r="Y199" s="14">
        <f t="shared" si="34"/>
        <v>30</v>
      </c>
      <c r="Z199" s="14">
        <f t="shared" si="35"/>
        <v>7</v>
      </c>
      <c r="AA199" s="14">
        <f t="shared" si="36"/>
        <v>2</v>
      </c>
      <c r="AB199" s="14">
        <f t="shared" si="37"/>
        <v>1</v>
      </c>
      <c r="AC199" s="14">
        <f t="shared" si="38"/>
        <v>0</v>
      </c>
      <c r="AD199" s="14">
        <f t="shared" si="39"/>
        <v>0</v>
      </c>
      <c r="AE199" s="14">
        <f t="shared" si="40"/>
        <v>0</v>
      </c>
      <c r="AF199" s="14">
        <f t="shared" si="41"/>
        <v>0</v>
      </c>
      <c r="AG199" s="14">
        <f t="shared" si="42"/>
        <v>0</v>
      </c>
      <c r="AH199" s="14">
        <f t="shared" si="43"/>
        <v>0</v>
      </c>
      <c r="AI199" s="9">
        <f t="shared" si="44"/>
        <v>38.123167155425222</v>
      </c>
    </row>
    <row r="200" spans="1:35">
      <c r="A200" s="1">
        <v>102299</v>
      </c>
      <c r="B200" s="14">
        <v>12</v>
      </c>
      <c r="C200" s="14">
        <v>8</v>
      </c>
      <c r="D200" s="2">
        <v>11.385</v>
      </c>
      <c r="E200" s="3">
        <v>6</v>
      </c>
      <c r="F200" s="14">
        <v>100</v>
      </c>
      <c r="G200" s="14">
        <v>67</v>
      </c>
      <c r="H200" s="14">
        <v>35</v>
      </c>
      <c r="I200" s="14">
        <v>15</v>
      </c>
      <c r="J200" s="14">
        <v>5</v>
      </c>
      <c r="K200" s="14">
        <v>6</v>
      </c>
      <c r="L200" s="14">
        <v>2</v>
      </c>
      <c r="M200" s="14">
        <v>3</v>
      </c>
      <c r="N200" s="14">
        <v>0</v>
      </c>
      <c r="O200" s="14">
        <v>0</v>
      </c>
      <c r="P200" s="14">
        <v>0</v>
      </c>
      <c r="Q200" s="14">
        <v>1</v>
      </c>
      <c r="R200" s="14">
        <v>0</v>
      </c>
      <c r="S200" s="14">
        <v>0</v>
      </c>
      <c r="T200" s="39">
        <v>2</v>
      </c>
      <c r="U200" s="14">
        <f t="shared" si="30"/>
        <v>234</v>
      </c>
      <c r="V200" s="14">
        <f t="shared" si="31"/>
        <v>134</v>
      </c>
      <c r="W200" s="14">
        <f t="shared" si="32"/>
        <v>67</v>
      </c>
      <c r="X200" s="14">
        <f t="shared" si="33"/>
        <v>32</v>
      </c>
      <c r="Y200" s="14">
        <f t="shared" si="34"/>
        <v>17</v>
      </c>
      <c r="Z200" s="14">
        <f t="shared" si="35"/>
        <v>12</v>
      </c>
      <c r="AA200" s="14">
        <f t="shared" si="36"/>
        <v>6</v>
      </c>
      <c r="AB200" s="14">
        <f t="shared" si="37"/>
        <v>4</v>
      </c>
      <c r="AC200" s="14">
        <f t="shared" si="38"/>
        <v>1</v>
      </c>
      <c r="AD200" s="14">
        <f t="shared" si="39"/>
        <v>1</v>
      </c>
      <c r="AE200" s="14">
        <f t="shared" si="40"/>
        <v>1</v>
      </c>
      <c r="AF200" s="14">
        <f t="shared" si="41"/>
        <v>1</v>
      </c>
      <c r="AG200" s="14">
        <f t="shared" si="42"/>
        <v>0</v>
      </c>
      <c r="AH200" s="14">
        <f t="shared" si="43"/>
        <v>0</v>
      </c>
      <c r="AI200" s="9">
        <f t="shared" si="44"/>
        <v>28.63247863247863</v>
      </c>
    </row>
    <row r="201" spans="1:35">
      <c r="A201" s="1">
        <v>102299</v>
      </c>
      <c r="B201" s="14">
        <v>12</v>
      </c>
      <c r="C201" s="14">
        <v>9</v>
      </c>
      <c r="D201" s="2">
        <v>11.445</v>
      </c>
      <c r="E201" s="3">
        <v>6</v>
      </c>
      <c r="F201" s="14">
        <v>64</v>
      </c>
      <c r="G201" s="14">
        <v>38</v>
      </c>
      <c r="H201" s="14">
        <v>39</v>
      </c>
      <c r="I201" s="14">
        <v>15</v>
      </c>
      <c r="J201" s="14">
        <v>9</v>
      </c>
      <c r="K201" s="14">
        <v>1</v>
      </c>
      <c r="L201" s="14">
        <v>3</v>
      </c>
      <c r="M201" s="14">
        <v>0</v>
      </c>
      <c r="N201" s="14">
        <v>0</v>
      </c>
      <c r="O201" s="14">
        <v>0</v>
      </c>
      <c r="P201" s="14">
        <v>1</v>
      </c>
      <c r="Q201" s="14">
        <v>0</v>
      </c>
      <c r="R201" s="14">
        <v>0</v>
      </c>
      <c r="S201" s="14">
        <v>0</v>
      </c>
      <c r="T201" s="39">
        <v>2</v>
      </c>
      <c r="U201" s="14">
        <f t="shared" si="30"/>
        <v>170</v>
      </c>
      <c r="V201" s="14">
        <f t="shared" si="31"/>
        <v>106</v>
      </c>
      <c r="W201" s="14">
        <f t="shared" si="32"/>
        <v>68</v>
      </c>
      <c r="X201" s="14">
        <f t="shared" si="33"/>
        <v>29</v>
      </c>
      <c r="Y201" s="14">
        <f t="shared" si="34"/>
        <v>14</v>
      </c>
      <c r="Z201" s="14">
        <f t="shared" si="35"/>
        <v>5</v>
      </c>
      <c r="AA201" s="14">
        <f t="shared" si="36"/>
        <v>4</v>
      </c>
      <c r="AB201" s="14">
        <f t="shared" si="37"/>
        <v>1</v>
      </c>
      <c r="AC201" s="14">
        <f t="shared" si="38"/>
        <v>1</v>
      </c>
      <c r="AD201" s="14">
        <f t="shared" si="39"/>
        <v>1</v>
      </c>
      <c r="AE201" s="14">
        <f t="shared" si="40"/>
        <v>1</v>
      </c>
      <c r="AF201" s="14">
        <f t="shared" si="41"/>
        <v>0</v>
      </c>
      <c r="AG201" s="14">
        <f t="shared" si="42"/>
        <v>0</v>
      </c>
      <c r="AH201" s="14">
        <f t="shared" si="43"/>
        <v>0</v>
      </c>
      <c r="AI201" s="9">
        <f t="shared" si="44"/>
        <v>40</v>
      </c>
    </row>
    <row r="202" spans="1:35">
      <c r="A202" s="1">
        <v>102299</v>
      </c>
      <c r="B202" s="14">
        <v>12</v>
      </c>
      <c r="C202" s="14">
        <v>10</v>
      </c>
      <c r="D202" s="2">
        <v>11.505000000000001</v>
      </c>
      <c r="E202" s="3">
        <v>5</v>
      </c>
      <c r="F202" s="14">
        <v>65</v>
      </c>
      <c r="G202" s="14">
        <v>49</v>
      </c>
      <c r="H202" s="14">
        <v>45</v>
      </c>
      <c r="I202" s="14">
        <v>14</v>
      </c>
      <c r="J202" s="14">
        <v>17</v>
      </c>
      <c r="K202" s="14">
        <v>4</v>
      </c>
      <c r="L202" s="14">
        <v>3</v>
      </c>
      <c r="M202" s="14">
        <v>1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39">
        <v>2</v>
      </c>
      <c r="U202" s="14">
        <f t="shared" si="30"/>
        <v>198</v>
      </c>
      <c r="V202" s="14">
        <f t="shared" si="31"/>
        <v>133</v>
      </c>
      <c r="W202" s="14">
        <f t="shared" si="32"/>
        <v>84</v>
      </c>
      <c r="X202" s="14">
        <f t="shared" si="33"/>
        <v>39</v>
      </c>
      <c r="Y202" s="14">
        <f t="shared" si="34"/>
        <v>25</v>
      </c>
      <c r="Z202" s="14">
        <f t="shared" si="35"/>
        <v>8</v>
      </c>
      <c r="AA202" s="14">
        <f t="shared" si="36"/>
        <v>4</v>
      </c>
      <c r="AB202" s="14">
        <f t="shared" si="37"/>
        <v>1</v>
      </c>
      <c r="AC202" s="14">
        <f t="shared" si="38"/>
        <v>0</v>
      </c>
      <c r="AD202" s="14">
        <f t="shared" si="39"/>
        <v>0</v>
      </c>
      <c r="AE202" s="14">
        <f t="shared" si="40"/>
        <v>0</v>
      </c>
      <c r="AF202" s="14">
        <f t="shared" si="41"/>
        <v>0</v>
      </c>
      <c r="AG202" s="14">
        <f t="shared" si="42"/>
        <v>0</v>
      </c>
      <c r="AH202" s="14">
        <f t="shared" si="43"/>
        <v>0</v>
      </c>
      <c r="AI202" s="9">
        <f t="shared" si="44"/>
        <v>42.424242424242422</v>
      </c>
    </row>
    <row r="203" spans="1:35">
      <c r="A203" s="1">
        <v>102299</v>
      </c>
      <c r="B203" s="14">
        <v>12</v>
      </c>
      <c r="C203" s="14">
        <v>11</v>
      </c>
      <c r="D203" s="2">
        <v>11.555</v>
      </c>
      <c r="E203" s="3">
        <v>5</v>
      </c>
      <c r="F203" s="14">
        <v>57</v>
      </c>
      <c r="G203" s="14">
        <v>43</v>
      </c>
      <c r="H203" s="14">
        <v>28</v>
      </c>
      <c r="I203" s="14">
        <v>12</v>
      </c>
      <c r="J203" s="14">
        <v>7</v>
      </c>
      <c r="K203" s="14">
        <v>2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39">
        <v>2</v>
      </c>
      <c r="U203" s="14">
        <f t="shared" ref="U203:U266" si="45">SUM(F203:S203)</f>
        <v>149</v>
      </c>
      <c r="V203" s="14">
        <f t="shared" ref="V203:V266" si="46">SUM(G203:S203)</f>
        <v>92</v>
      </c>
      <c r="W203" s="14">
        <f t="shared" ref="W203:W266" si="47">SUM(H203:S203)</f>
        <v>49</v>
      </c>
      <c r="X203" s="14">
        <f t="shared" ref="X203:X266" si="48">SUM(I203:S203)</f>
        <v>21</v>
      </c>
      <c r="Y203" s="14">
        <f t="shared" ref="Y203:Y266" si="49">SUM(J203:S203)</f>
        <v>9</v>
      </c>
      <c r="Z203" s="14">
        <f t="shared" ref="Z203:Z266" si="50">SUM(K203:S203)</f>
        <v>2</v>
      </c>
      <c r="AA203" s="14">
        <f t="shared" ref="AA203:AA266" si="51">SUM(L203:S203)</f>
        <v>0</v>
      </c>
      <c r="AB203" s="14">
        <f t="shared" ref="AB203:AB266" si="52">SUM(M203:S203)</f>
        <v>0</v>
      </c>
      <c r="AC203" s="14">
        <f t="shared" ref="AC203:AC266" si="53">SUM(N203:S203)</f>
        <v>0</v>
      </c>
      <c r="AD203" s="14">
        <f t="shared" ref="AD203:AD266" si="54">SUM(O203:S203)</f>
        <v>0</v>
      </c>
      <c r="AE203" s="14">
        <f t="shared" ref="AE203:AE266" si="55">SUM(P203:S203)</f>
        <v>0</v>
      </c>
      <c r="AF203" s="14">
        <f t="shared" ref="AF203:AF266" si="56">SUM(Q203:S203)</f>
        <v>0</v>
      </c>
      <c r="AG203" s="14">
        <f t="shared" ref="AG203:AG266" si="57">SUM(R203:S203)</f>
        <v>0</v>
      </c>
      <c r="AH203" s="14">
        <f t="shared" ref="AH203:AH266" si="58">SUM(S203)</f>
        <v>0</v>
      </c>
      <c r="AI203" s="9">
        <f t="shared" ref="AI203:AI266" si="59">(W203/U203)*100</f>
        <v>32.885906040268459</v>
      </c>
    </row>
    <row r="204" spans="1:35">
      <c r="A204" s="1">
        <v>102299</v>
      </c>
      <c r="B204" s="14">
        <v>12</v>
      </c>
      <c r="C204" s="14">
        <v>12</v>
      </c>
      <c r="D204" s="2">
        <v>11.605</v>
      </c>
      <c r="E204" s="3">
        <v>5.5</v>
      </c>
      <c r="F204" s="14">
        <v>88</v>
      </c>
      <c r="G204" s="14">
        <v>48</v>
      </c>
      <c r="H204" s="14">
        <v>27</v>
      </c>
      <c r="I204" s="14">
        <v>10</v>
      </c>
      <c r="J204" s="14">
        <v>10</v>
      </c>
      <c r="K204" s="14">
        <v>3</v>
      </c>
      <c r="L204" s="14">
        <v>1</v>
      </c>
      <c r="M204" s="14">
        <v>0</v>
      </c>
      <c r="N204" s="14">
        <v>0</v>
      </c>
      <c r="O204" s="14">
        <v>0</v>
      </c>
      <c r="P204" s="14">
        <v>1</v>
      </c>
      <c r="Q204" s="14">
        <v>0</v>
      </c>
      <c r="R204" s="14">
        <v>0</v>
      </c>
      <c r="S204" s="14">
        <v>0</v>
      </c>
      <c r="T204" s="39">
        <v>2</v>
      </c>
      <c r="U204" s="14">
        <f t="shared" si="45"/>
        <v>188</v>
      </c>
      <c r="V204" s="14">
        <f t="shared" si="46"/>
        <v>100</v>
      </c>
      <c r="W204" s="14">
        <f t="shared" si="47"/>
        <v>52</v>
      </c>
      <c r="X204" s="14">
        <f t="shared" si="48"/>
        <v>25</v>
      </c>
      <c r="Y204" s="14">
        <f t="shared" si="49"/>
        <v>15</v>
      </c>
      <c r="Z204" s="14">
        <f t="shared" si="50"/>
        <v>5</v>
      </c>
      <c r="AA204" s="14">
        <f t="shared" si="51"/>
        <v>2</v>
      </c>
      <c r="AB204" s="14">
        <f t="shared" si="52"/>
        <v>1</v>
      </c>
      <c r="AC204" s="14">
        <f t="shared" si="53"/>
        <v>1</v>
      </c>
      <c r="AD204" s="14">
        <f t="shared" si="54"/>
        <v>1</v>
      </c>
      <c r="AE204" s="14">
        <f t="shared" si="55"/>
        <v>1</v>
      </c>
      <c r="AF204" s="14">
        <f t="shared" si="56"/>
        <v>0</v>
      </c>
      <c r="AG204" s="14">
        <f t="shared" si="57"/>
        <v>0</v>
      </c>
      <c r="AH204" s="14">
        <f t="shared" si="58"/>
        <v>0</v>
      </c>
      <c r="AI204" s="9">
        <f t="shared" si="59"/>
        <v>27.659574468085108</v>
      </c>
    </row>
    <row r="205" spans="1:35">
      <c r="A205" s="1">
        <v>102299</v>
      </c>
      <c r="B205" s="14">
        <v>12</v>
      </c>
      <c r="C205" s="14">
        <v>13</v>
      </c>
      <c r="D205" s="2">
        <v>11.66</v>
      </c>
      <c r="E205" s="3">
        <v>6</v>
      </c>
      <c r="F205" s="14">
        <v>45</v>
      </c>
      <c r="G205" s="14">
        <v>33</v>
      </c>
      <c r="H205" s="14">
        <v>19</v>
      </c>
      <c r="I205" s="14">
        <v>12</v>
      </c>
      <c r="J205" s="14">
        <v>4</v>
      </c>
      <c r="K205" s="14">
        <v>1</v>
      </c>
      <c r="L205" s="14">
        <v>3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39">
        <v>2</v>
      </c>
      <c r="U205" s="14">
        <f t="shared" si="45"/>
        <v>117</v>
      </c>
      <c r="V205" s="14">
        <f t="shared" si="46"/>
        <v>72</v>
      </c>
      <c r="W205" s="14">
        <f t="shared" si="47"/>
        <v>39</v>
      </c>
      <c r="X205" s="14">
        <f t="shared" si="48"/>
        <v>20</v>
      </c>
      <c r="Y205" s="14">
        <f t="shared" si="49"/>
        <v>8</v>
      </c>
      <c r="Z205" s="14">
        <f t="shared" si="50"/>
        <v>4</v>
      </c>
      <c r="AA205" s="14">
        <f t="shared" si="51"/>
        <v>3</v>
      </c>
      <c r="AB205" s="14">
        <f t="shared" si="52"/>
        <v>0</v>
      </c>
      <c r="AC205" s="14">
        <f t="shared" si="53"/>
        <v>0</v>
      </c>
      <c r="AD205" s="14">
        <f t="shared" si="54"/>
        <v>0</v>
      </c>
      <c r="AE205" s="14">
        <f t="shared" si="55"/>
        <v>0</v>
      </c>
      <c r="AF205" s="14">
        <f t="shared" si="56"/>
        <v>0</v>
      </c>
      <c r="AG205" s="14">
        <f t="shared" si="57"/>
        <v>0</v>
      </c>
      <c r="AH205" s="14">
        <f t="shared" si="58"/>
        <v>0</v>
      </c>
      <c r="AI205" s="9">
        <f t="shared" si="59"/>
        <v>33.333333333333329</v>
      </c>
    </row>
    <row r="206" spans="1:35">
      <c r="A206" s="1">
        <v>102299</v>
      </c>
      <c r="B206" s="14">
        <v>12</v>
      </c>
      <c r="C206" s="14">
        <v>14</v>
      </c>
      <c r="D206" s="2">
        <v>11.72</v>
      </c>
      <c r="E206" s="3">
        <v>6</v>
      </c>
      <c r="F206" s="14">
        <v>60</v>
      </c>
      <c r="G206" s="14">
        <v>47</v>
      </c>
      <c r="H206" s="14">
        <v>24</v>
      </c>
      <c r="I206" s="14">
        <v>7</v>
      </c>
      <c r="J206" s="14">
        <v>5</v>
      </c>
      <c r="K206" s="14">
        <v>2</v>
      </c>
      <c r="L206" s="14">
        <v>0</v>
      </c>
      <c r="M206" s="14">
        <v>1</v>
      </c>
      <c r="N206" s="14">
        <v>1</v>
      </c>
      <c r="O206" s="14">
        <v>0</v>
      </c>
      <c r="P206" s="14">
        <v>1</v>
      </c>
      <c r="Q206" s="14">
        <v>1</v>
      </c>
      <c r="R206" s="14">
        <v>0</v>
      </c>
      <c r="S206" s="14">
        <v>0</v>
      </c>
      <c r="T206" s="39">
        <v>2</v>
      </c>
      <c r="U206" s="14">
        <f t="shared" si="45"/>
        <v>149</v>
      </c>
      <c r="V206" s="14">
        <f t="shared" si="46"/>
        <v>89</v>
      </c>
      <c r="W206" s="14">
        <f t="shared" si="47"/>
        <v>42</v>
      </c>
      <c r="X206" s="14">
        <f t="shared" si="48"/>
        <v>18</v>
      </c>
      <c r="Y206" s="14">
        <f t="shared" si="49"/>
        <v>11</v>
      </c>
      <c r="Z206" s="14">
        <f t="shared" si="50"/>
        <v>6</v>
      </c>
      <c r="AA206" s="14">
        <f t="shared" si="51"/>
        <v>4</v>
      </c>
      <c r="AB206" s="14">
        <f t="shared" si="52"/>
        <v>4</v>
      </c>
      <c r="AC206" s="14">
        <f t="shared" si="53"/>
        <v>3</v>
      </c>
      <c r="AD206" s="14">
        <f t="shared" si="54"/>
        <v>2</v>
      </c>
      <c r="AE206" s="14">
        <f t="shared" si="55"/>
        <v>2</v>
      </c>
      <c r="AF206" s="14">
        <f t="shared" si="56"/>
        <v>1</v>
      </c>
      <c r="AG206" s="14">
        <f t="shared" si="57"/>
        <v>0</v>
      </c>
      <c r="AH206" s="14">
        <f t="shared" si="58"/>
        <v>0</v>
      </c>
      <c r="AI206" s="9">
        <f t="shared" si="59"/>
        <v>28.187919463087248</v>
      </c>
    </row>
    <row r="207" spans="1:35">
      <c r="A207" s="1">
        <v>102299</v>
      </c>
      <c r="B207" s="14">
        <v>12</v>
      </c>
      <c r="C207" s="14">
        <v>15</v>
      </c>
      <c r="D207" s="2">
        <v>11.78</v>
      </c>
      <c r="E207" s="3">
        <v>6</v>
      </c>
      <c r="F207" s="14">
        <v>62</v>
      </c>
      <c r="G207" s="14">
        <v>50</v>
      </c>
      <c r="H207" s="14">
        <v>23</v>
      </c>
      <c r="I207" s="14">
        <v>5</v>
      </c>
      <c r="J207" s="14">
        <v>3</v>
      </c>
      <c r="K207" s="14">
        <v>1</v>
      </c>
      <c r="L207" s="14">
        <v>0</v>
      </c>
      <c r="M207" s="14">
        <v>0</v>
      </c>
      <c r="N207" s="14">
        <v>0</v>
      </c>
      <c r="O207" s="14">
        <v>1</v>
      </c>
      <c r="P207" s="14">
        <v>0</v>
      </c>
      <c r="Q207" s="14">
        <v>0</v>
      </c>
      <c r="R207" s="14">
        <v>0</v>
      </c>
      <c r="S207" s="14">
        <v>0</v>
      </c>
      <c r="T207" s="39">
        <v>2</v>
      </c>
      <c r="U207" s="14">
        <f t="shared" si="45"/>
        <v>145</v>
      </c>
      <c r="V207" s="14">
        <f t="shared" si="46"/>
        <v>83</v>
      </c>
      <c r="W207" s="14">
        <f t="shared" si="47"/>
        <v>33</v>
      </c>
      <c r="X207" s="14">
        <f t="shared" si="48"/>
        <v>10</v>
      </c>
      <c r="Y207" s="14">
        <f t="shared" si="49"/>
        <v>5</v>
      </c>
      <c r="Z207" s="14">
        <f t="shared" si="50"/>
        <v>2</v>
      </c>
      <c r="AA207" s="14">
        <f t="shared" si="51"/>
        <v>1</v>
      </c>
      <c r="AB207" s="14">
        <f t="shared" si="52"/>
        <v>1</v>
      </c>
      <c r="AC207" s="14">
        <f t="shared" si="53"/>
        <v>1</v>
      </c>
      <c r="AD207" s="14">
        <f t="shared" si="54"/>
        <v>1</v>
      </c>
      <c r="AE207" s="14">
        <f t="shared" si="55"/>
        <v>0</v>
      </c>
      <c r="AF207" s="14">
        <f t="shared" si="56"/>
        <v>0</v>
      </c>
      <c r="AG207" s="14">
        <f t="shared" si="57"/>
        <v>0</v>
      </c>
      <c r="AH207" s="14">
        <f t="shared" si="58"/>
        <v>0</v>
      </c>
      <c r="AI207" s="9">
        <f t="shared" si="59"/>
        <v>22.758620689655174</v>
      </c>
    </row>
    <row r="208" spans="1:35">
      <c r="A208" s="1">
        <v>102299</v>
      </c>
      <c r="B208" s="14">
        <v>12</v>
      </c>
      <c r="C208" s="14">
        <v>16</v>
      </c>
      <c r="D208" s="2">
        <v>11.84</v>
      </c>
      <c r="E208" s="3">
        <v>5</v>
      </c>
      <c r="F208" s="14">
        <v>67</v>
      </c>
      <c r="G208" s="14">
        <v>41</v>
      </c>
      <c r="H208" s="14">
        <v>31</v>
      </c>
      <c r="I208" s="14">
        <v>13</v>
      </c>
      <c r="J208" s="14">
        <v>3</v>
      </c>
      <c r="K208" s="14">
        <v>4</v>
      </c>
      <c r="L208" s="14">
        <v>2</v>
      </c>
      <c r="M208" s="14">
        <v>1</v>
      </c>
      <c r="N208" s="14">
        <v>0</v>
      </c>
      <c r="O208" s="14">
        <v>1</v>
      </c>
      <c r="P208" s="14">
        <v>0</v>
      </c>
      <c r="Q208" s="14">
        <v>0</v>
      </c>
      <c r="R208" s="14">
        <v>0</v>
      </c>
      <c r="S208" s="14">
        <v>0</v>
      </c>
      <c r="T208" s="39">
        <v>2</v>
      </c>
      <c r="U208" s="14">
        <f t="shared" si="45"/>
        <v>163</v>
      </c>
      <c r="V208" s="14">
        <f t="shared" si="46"/>
        <v>96</v>
      </c>
      <c r="W208" s="14">
        <f t="shared" si="47"/>
        <v>55</v>
      </c>
      <c r="X208" s="14">
        <f t="shared" si="48"/>
        <v>24</v>
      </c>
      <c r="Y208" s="14">
        <f t="shared" si="49"/>
        <v>11</v>
      </c>
      <c r="Z208" s="14">
        <f t="shared" si="50"/>
        <v>8</v>
      </c>
      <c r="AA208" s="14">
        <f t="shared" si="51"/>
        <v>4</v>
      </c>
      <c r="AB208" s="14">
        <f t="shared" si="52"/>
        <v>2</v>
      </c>
      <c r="AC208" s="14">
        <f t="shared" si="53"/>
        <v>1</v>
      </c>
      <c r="AD208" s="14">
        <f t="shared" si="54"/>
        <v>1</v>
      </c>
      <c r="AE208" s="14">
        <f t="shared" si="55"/>
        <v>0</v>
      </c>
      <c r="AF208" s="14">
        <f t="shared" si="56"/>
        <v>0</v>
      </c>
      <c r="AG208" s="14">
        <f t="shared" si="57"/>
        <v>0</v>
      </c>
      <c r="AH208" s="14">
        <f t="shared" si="58"/>
        <v>0</v>
      </c>
      <c r="AI208" s="9">
        <f t="shared" si="59"/>
        <v>33.742331288343557</v>
      </c>
    </row>
    <row r="209" spans="1:35">
      <c r="A209" s="1">
        <v>102299</v>
      </c>
      <c r="B209" s="14">
        <v>12</v>
      </c>
      <c r="C209" s="14">
        <v>17</v>
      </c>
      <c r="D209" s="2">
        <v>11.89</v>
      </c>
      <c r="E209" s="3">
        <v>5</v>
      </c>
      <c r="F209" s="14">
        <v>55</v>
      </c>
      <c r="G209" s="14">
        <v>31</v>
      </c>
      <c r="H209" s="14">
        <v>18</v>
      </c>
      <c r="I209" s="14">
        <v>3</v>
      </c>
      <c r="J209" s="14">
        <v>9</v>
      </c>
      <c r="K209" s="14">
        <v>2</v>
      </c>
      <c r="L209" s="14">
        <v>2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39">
        <v>2</v>
      </c>
      <c r="U209" s="14">
        <f t="shared" si="45"/>
        <v>120</v>
      </c>
      <c r="V209" s="14">
        <f t="shared" si="46"/>
        <v>65</v>
      </c>
      <c r="W209" s="14">
        <f t="shared" si="47"/>
        <v>34</v>
      </c>
      <c r="X209" s="14">
        <f t="shared" si="48"/>
        <v>16</v>
      </c>
      <c r="Y209" s="14">
        <f t="shared" si="49"/>
        <v>13</v>
      </c>
      <c r="Z209" s="14">
        <f t="shared" si="50"/>
        <v>4</v>
      </c>
      <c r="AA209" s="14">
        <f t="shared" si="51"/>
        <v>2</v>
      </c>
      <c r="AB209" s="14">
        <f t="shared" si="52"/>
        <v>0</v>
      </c>
      <c r="AC209" s="14">
        <f t="shared" si="53"/>
        <v>0</v>
      </c>
      <c r="AD209" s="14">
        <f t="shared" si="54"/>
        <v>0</v>
      </c>
      <c r="AE209" s="14">
        <f t="shared" si="55"/>
        <v>0</v>
      </c>
      <c r="AF209" s="14">
        <f t="shared" si="56"/>
        <v>0</v>
      </c>
      <c r="AG209" s="14">
        <f t="shared" si="57"/>
        <v>0</v>
      </c>
      <c r="AH209" s="14">
        <f t="shared" si="58"/>
        <v>0</v>
      </c>
      <c r="AI209" s="9">
        <f t="shared" si="59"/>
        <v>28.333333333333332</v>
      </c>
    </row>
    <row r="210" spans="1:35">
      <c r="A210" s="1">
        <v>102299</v>
      </c>
      <c r="B210" s="14">
        <v>12</v>
      </c>
      <c r="C210" s="14">
        <v>18</v>
      </c>
      <c r="D210" s="2">
        <v>11.94</v>
      </c>
      <c r="E210" s="3">
        <v>5</v>
      </c>
      <c r="F210" s="14">
        <v>138</v>
      </c>
      <c r="G210" s="14">
        <v>102</v>
      </c>
      <c r="H210" s="14">
        <v>76</v>
      </c>
      <c r="I210" s="14">
        <v>48</v>
      </c>
      <c r="J210" s="14">
        <v>17</v>
      </c>
      <c r="K210" s="14">
        <v>9</v>
      </c>
      <c r="L210" s="14">
        <v>2</v>
      </c>
      <c r="M210" s="14">
        <v>5</v>
      </c>
      <c r="N210" s="14">
        <v>2</v>
      </c>
      <c r="O210" s="14">
        <v>1</v>
      </c>
      <c r="P210" s="14">
        <v>1</v>
      </c>
      <c r="Q210" s="14">
        <v>0</v>
      </c>
      <c r="R210" s="14">
        <v>0</v>
      </c>
      <c r="S210" s="14">
        <v>0</v>
      </c>
      <c r="T210" s="39">
        <v>2</v>
      </c>
      <c r="U210" s="14">
        <f t="shared" si="45"/>
        <v>401</v>
      </c>
      <c r="V210" s="14">
        <f t="shared" si="46"/>
        <v>263</v>
      </c>
      <c r="W210" s="14">
        <f t="shared" si="47"/>
        <v>161</v>
      </c>
      <c r="X210" s="14">
        <f t="shared" si="48"/>
        <v>85</v>
      </c>
      <c r="Y210" s="14">
        <f t="shared" si="49"/>
        <v>37</v>
      </c>
      <c r="Z210" s="14">
        <f t="shared" si="50"/>
        <v>20</v>
      </c>
      <c r="AA210" s="14">
        <f t="shared" si="51"/>
        <v>11</v>
      </c>
      <c r="AB210" s="14">
        <f t="shared" si="52"/>
        <v>9</v>
      </c>
      <c r="AC210" s="14">
        <f t="shared" si="53"/>
        <v>4</v>
      </c>
      <c r="AD210" s="14">
        <f t="shared" si="54"/>
        <v>2</v>
      </c>
      <c r="AE210" s="14">
        <f t="shared" si="55"/>
        <v>1</v>
      </c>
      <c r="AF210" s="14">
        <f t="shared" si="56"/>
        <v>0</v>
      </c>
      <c r="AG210" s="14">
        <f t="shared" si="57"/>
        <v>0</v>
      </c>
      <c r="AH210" s="14">
        <f t="shared" si="58"/>
        <v>0</v>
      </c>
      <c r="AI210" s="9">
        <f t="shared" si="59"/>
        <v>40.149625935162092</v>
      </c>
    </row>
    <row r="211" spans="1:35">
      <c r="A211" s="1">
        <v>102299</v>
      </c>
      <c r="B211" s="14">
        <v>12</v>
      </c>
      <c r="C211" s="14">
        <v>19</v>
      </c>
      <c r="D211" s="2">
        <v>11.99</v>
      </c>
      <c r="E211" s="3">
        <v>6</v>
      </c>
      <c r="F211" s="14">
        <v>131</v>
      </c>
      <c r="G211" s="14">
        <v>105</v>
      </c>
      <c r="H211" s="14">
        <v>79</v>
      </c>
      <c r="I211" s="14">
        <v>46</v>
      </c>
      <c r="J211" s="14">
        <v>29</v>
      </c>
      <c r="K211" s="14">
        <v>10</v>
      </c>
      <c r="L211" s="14">
        <v>7</v>
      </c>
      <c r="M211" s="14">
        <v>1</v>
      </c>
      <c r="N211" s="14">
        <v>3</v>
      </c>
      <c r="O211" s="14">
        <v>1</v>
      </c>
      <c r="P211" s="14">
        <v>0</v>
      </c>
      <c r="Q211" s="14">
        <v>0</v>
      </c>
      <c r="R211" s="14">
        <v>0</v>
      </c>
      <c r="S211" s="14">
        <v>0</v>
      </c>
      <c r="T211" s="39">
        <v>2</v>
      </c>
      <c r="U211" s="14">
        <f t="shared" si="45"/>
        <v>412</v>
      </c>
      <c r="V211" s="14">
        <f t="shared" si="46"/>
        <v>281</v>
      </c>
      <c r="W211" s="14">
        <f t="shared" si="47"/>
        <v>176</v>
      </c>
      <c r="X211" s="14">
        <f t="shared" si="48"/>
        <v>97</v>
      </c>
      <c r="Y211" s="14">
        <f t="shared" si="49"/>
        <v>51</v>
      </c>
      <c r="Z211" s="14">
        <f t="shared" si="50"/>
        <v>22</v>
      </c>
      <c r="AA211" s="14">
        <f t="shared" si="51"/>
        <v>12</v>
      </c>
      <c r="AB211" s="14">
        <f t="shared" si="52"/>
        <v>5</v>
      </c>
      <c r="AC211" s="14">
        <f t="shared" si="53"/>
        <v>4</v>
      </c>
      <c r="AD211" s="14">
        <f t="shared" si="54"/>
        <v>1</v>
      </c>
      <c r="AE211" s="14">
        <f t="shared" si="55"/>
        <v>0</v>
      </c>
      <c r="AF211" s="14">
        <f t="shared" si="56"/>
        <v>0</v>
      </c>
      <c r="AG211" s="14">
        <f t="shared" si="57"/>
        <v>0</v>
      </c>
      <c r="AH211" s="14">
        <f t="shared" si="58"/>
        <v>0</v>
      </c>
      <c r="AI211" s="9">
        <f t="shared" si="59"/>
        <v>42.718446601941743</v>
      </c>
    </row>
    <row r="212" spans="1:35">
      <c r="A212" s="1">
        <v>102599</v>
      </c>
      <c r="B212" s="14">
        <v>13</v>
      </c>
      <c r="C212" s="14">
        <v>1</v>
      </c>
      <c r="D212" s="2">
        <v>12.05</v>
      </c>
      <c r="E212" s="3">
        <v>6.2</v>
      </c>
      <c r="F212" s="14">
        <v>55</v>
      </c>
      <c r="G212" s="14">
        <v>32</v>
      </c>
      <c r="H212" s="14">
        <v>20</v>
      </c>
      <c r="I212" s="14">
        <v>15</v>
      </c>
      <c r="J212" s="14">
        <v>11</v>
      </c>
      <c r="K212" s="14">
        <v>4</v>
      </c>
      <c r="L212" s="14">
        <v>3</v>
      </c>
      <c r="M212" s="14">
        <v>4</v>
      </c>
      <c r="N212" s="14">
        <v>0</v>
      </c>
      <c r="O212" s="14">
        <v>0</v>
      </c>
      <c r="P212" s="14">
        <v>0</v>
      </c>
      <c r="Q212" s="14">
        <v>1</v>
      </c>
      <c r="R212" s="14">
        <v>0</v>
      </c>
      <c r="S212" s="14">
        <v>0</v>
      </c>
      <c r="T212" s="39">
        <v>2</v>
      </c>
      <c r="U212" s="14">
        <f t="shared" si="45"/>
        <v>145</v>
      </c>
      <c r="V212" s="14">
        <f t="shared" si="46"/>
        <v>90</v>
      </c>
      <c r="W212" s="14">
        <f t="shared" si="47"/>
        <v>58</v>
      </c>
      <c r="X212" s="14">
        <f t="shared" si="48"/>
        <v>38</v>
      </c>
      <c r="Y212" s="14">
        <f t="shared" si="49"/>
        <v>23</v>
      </c>
      <c r="Z212" s="14">
        <f t="shared" si="50"/>
        <v>12</v>
      </c>
      <c r="AA212" s="14">
        <f t="shared" si="51"/>
        <v>8</v>
      </c>
      <c r="AB212" s="14">
        <f t="shared" si="52"/>
        <v>5</v>
      </c>
      <c r="AC212" s="14">
        <f t="shared" si="53"/>
        <v>1</v>
      </c>
      <c r="AD212" s="14">
        <f t="shared" si="54"/>
        <v>1</v>
      </c>
      <c r="AE212" s="14">
        <f t="shared" si="55"/>
        <v>1</v>
      </c>
      <c r="AF212" s="14">
        <f t="shared" si="56"/>
        <v>1</v>
      </c>
      <c r="AG212" s="14">
        <f t="shared" si="57"/>
        <v>0</v>
      </c>
      <c r="AH212" s="14">
        <f t="shared" si="58"/>
        <v>0</v>
      </c>
      <c r="AI212" s="9">
        <f t="shared" si="59"/>
        <v>40</v>
      </c>
    </row>
    <row r="213" spans="1:35">
      <c r="A213" s="1">
        <v>102599</v>
      </c>
      <c r="B213" s="14">
        <v>13</v>
      </c>
      <c r="C213" s="14">
        <v>2</v>
      </c>
      <c r="D213" s="2">
        <v>12.112</v>
      </c>
      <c r="E213" s="3">
        <v>5.2</v>
      </c>
      <c r="F213" s="14">
        <v>78</v>
      </c>
      <c r="G213" s="14">
        <v>40</v>
      </c>
      <c r="H213" s="14">
        <v>29</v>
      </c>
      <c r="I213" s="14">
        <v>14</v>
      </c>
      <c r="J213" s="14">
        <v>13</v>
      </c>
      <c r="K213" s="14">
        <v>4</v>
      </c>
      <c r="L213" s="14">
        <v>1</v>
      </c>
      <c r="M213" s="14">
        <v>1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39">
        <v>2</v>
      </c>
      <c r="U213" s="14">
        <f t="shared" si="45"/>
        <v>180</v>
      </c>
      <c r="V213" s="14">
        <f t="shared" si="46"/>
        <v>102</v>
      </c>
      <c r="W213" s="14">
        <f t="shared" si="47"/>
        <v>62</v>
      </c>
      <c r="X213" s="14">
        <f t="shared" si="48"/>
        <v>33</v>
      </c>
      <c r="Y213" s="14">
        <f t="shared" si="49"/>
        <v>19</v>
      </c>
      <c r="Z213" s="14">
        <f t="shared" si="50"/>
        <v>6</v>
      </c>
      <c r="AA213" s="14">
        <f t="shared" si="51"/>
        <v>2</v>
      </c>
      <c r="AB213" s="14">
        <f t="shared" si="52"/>
        <v>1</v>
      </c>
      <c r="AC213" s="14">
        <f t="shared" si="53"/>
        <v>0</v>
      </c>
      <c r="AD213" s="14">
        <f t="shared" si="54"/>
        <v>0</v>
      </c>
      <c r="AE213" s="14">
        <f t="shared" si="55"/>
        <v>0</v>
      </c>
      <c r="AF213" s="14">
        <f t="shared" si="56"/>
        <v>0</v>
      </c>
      <c r="AG213" s="14">
        <f t="shared" si="57"/>
        <v>0</v>
      </c>
      <c r="AH213" s="14">
        <f t="shared" si="58"/>
        <v>0</v>
      </c>
      <c r="AI213" s="9">
        <f t="shared" si="59"/>
        <v>34.444444444444443</v>
      </c>
    </row>
    <row r="214" spans="1:35">
      <c r="A214" s="1">
        <v>102599</v>
      </c>
      <c r="B214" s="14">
        <v>13</v>
      </c>
      <c r="C214" s="14">
        <v>3</v>
      </c>
      <c r="D214" s="2">
        <v>12.164</v>
      </c>
      <c r="E214" s="3">
        <v>5.2</v>
      </c>
      <c r="F214" s="14">
        <v>65</v>
      </c>
      <c r="G214" s="14">
        <v>34</v>
      </c>
      <c r="H214" s="14">
        <v>30</v>
      </c>
      <c r="I214" s="14">
        <v>19</v>
      </c>
      <c r="J214" s="14">
        <v>14</v>
      </c>
      <c r="K214" s="14">
        <v>7</v>
      </c>
      <c r="L214" s="14">
        <v>3</v>
      </c>
      <c r="M214" s="14">
        <v>4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39">
        <v>2</v>
      </c>
      <c r="U214" s="14">
        <f t="shared" si="45"/>
        <v>176</v>
      </c>
      <c r="V214" s="14">
        <f t="shared" si="46"/>
        <v>111</v>
      </c>
      <c r="W214" s="14">
        <f t="shared" si="47"/>
        <v>77</v>
      </c>
      <c r="X214" s="14">
        <f t="shared" si="48"/>
        <v>47</v>
      </c>
      <c r="Y214" s="14">
        <f t="shared" si="49"/>
        <v>28</v>
      </c>
      <c r="Z214" s="14">
        <f t="shared" si="50"/>
        <v>14</v>
      </c>
      <c r="AA214" s="14">
        <f t="shared" si="51"/>
        <v>7</v>
      </c>
      <c r="AB214" s="14">
        <f t="shared" si="52"/>
        <v>4</v>
      </c>
      <c r="AC214" s="14">
        <f t="shared" si="53"/>
        <v>0</v>
      </c>
      <c r="AD214" s="14">
        <f t="shared" si="54"/>
        <v>0</v>
      </c>
      <c r="AE214" s="14">
        <f t="shared" si="55"/>
        <v>0</v>
      </c>
      <c r="AF214" s="14">
        <f t="shared" si="56"/>
        <v>0</v>
      </c>
      <c r="AG214" s="14">
        <f t="shared" si="57"/>
        <v>0</v>
      </c>
      <c r="AH214" s="14">
        <f t="shared" si="58"/>
        <v>0</v>
      </c>
      <c r="AI214" s="9">
        <f t="shared" si="59"/>
        <v>43.75</v>
      </c>
    </row>
    <row r="215" spans="1:35">
      <c r="A215" s="1">
        <v>102599</v>
      </c>
      <c r="B215" s="14">
        <v>13</v>
      </c>
      <c r="C215" s="14">
        <v>4</v>
      </c>
      <c r="D215" s="2">
        <v>12.215999999999999</v>
      </c>
      <c r="E215" s="3">
        <v>5.2</v>
      </c>
      <c r="F215" s="14">
        <v>64</v>
      </c>
      <c r="G215" s="14">
        <v>32</v>
      </c>
      <c r="H215" s="14">
        <v>22</v>
      </c>
      <c r="I215" s="14">
        <v>15</v>
      </c>
      <c r="J215" s="14">
        <v>9</v>
      </c>
      <c r="K215" s="14">
        <v>3</v>
      </c>
      <c r="L215" s="14">
        <v>2</v>
      </c>
      <c r="M215" s="14">
        <v>3</v>
      </c>
      <c r="N215" s="14">
        <v>1</v>
      </c>
      <c r="O215" s="14">
        <v>0</v>
      </c>
      <c r="P215" s="14">
        <v>3</v>
      </c>
      <c r="Q215" s="14">
        <v>0</v>
      </c>
      <c r="R215" s="14">
        <v>0</v>
      </c>
      <c r="S215" s="14">
        <v>0</v>
      </c>
      <c r="T215" s="39">
        <v>2</v>
      </c>
      <c r="U215" s="14">
        <f t="shared" si="45"/>
        <v>154</v>
      </c>
      <c r="V215" s="14">
        <f t="shared" si="46"/>
        <v>90</v>
      </c>
      <c r="W215" s="14">
        <f t="shared" si="47"/>
        <v>58</v>
      </c>
      <c r="X215" s="14">
        <f t="shared" si="48"/>
        <v>36</v>
      </c>
      <c r="Y215" s="14">
        <f t="shared" si="49"/>
        <v>21</v>
      </c>
      <c r="Z215" s="14">
        <f t="shared" si="50"/>
        <v>12</v>
      </c>
      <c r="AA215" s="14">
        <f t="shared" si="51"/>
        <v>9</v>
      </c>
      <c r="AB215" s="14">
        <f t="shared" si="52"/>
        <v>7</v>
      </c>
      <c r="AC215" s="14">
        <f t="shared" si="53"/>
        <v>4</v>
      </c>
      <c r="AD215" s="14">
        <f t="shared" si="54"/>
        <v>3</v>
      </c>
      <c r="AE215" s="14">
        <f t="shared" si="55"/>
        <v>3</v>
      </c>
      <c r="AF215" s="14">
        <f t="shared" si="56"/>
        <v>0</v>
      </c>
      <c r="AG215" s="14">
        <f t="shared" si="57"/>
        <v>0</v>
      </c>
      <c r="AH215" s="14">
        <f t="shared" si="58"/>
        <v>0</v>
      </c>
      <c r="AI215" s="9">
        <f t="shared" si="59"/>
        <v>37.662337662337663</v>
      </c>
    </row>
    <row r="216" spans="1:35">
      <c r="A216" s="1">
        <v>102599</v>
      </c>
      <c r="B216" s="14">
        <v>13</v>
      </c>
      <c r="C216" s="14">
        <v>5</v>
      </c>
      <c r="D216" s="2">
        <v>12.268000000000001</v>
      </c>
      <c r="E216" s="3">
        <v>6.2</v>
      </c>
      <c r="F216" s="14">
        <v>68</v>
      </c>
      <c r="G216" s="14">
        <v>66</v>
      </c>
      <c r="H216" s="14">
        <v>33</v>
      </c>
      <c r="I216" s="14">
        <v>21</v>
      </c>
      <c r="J216" s="14">
        <v>10</v>
      </c>
      <c r="K216" s="14">
        <v>5</v>
      </c>
      <c r="L216" s="14">
        <v>3</v>
      </c>
      <c r="M216" s="14">
        <v>1</v>
      </c>
      <c r="N216" s="14">
        <v>0</v>
      </c>
      <c r="O216" s="14">
        <v>0</v>
      </c>
      <c r="P216" s="14">
        <v>1</v>
      </c>
      <c r="Q216" s="14">
        <v>0</v>
      </c>
      <c r="R216" s="14">
        <v>0</v>
      </c>
      <c r="S216" s="14">
        <v>0</v>
      </c>
      <c r="T216" s="39">
        <v>2</v>
      </c>
      <c r="U216" s="14">
        <f t="shared" si="45"/>
        <v>208</v>
      </c>
      <c r="V216" s="14">
        <f t="shared" si="46"/>
        <v>140</v>
      </c>
      <c r="W216" s="14">
        <f t="shared" si="47"/>
        <v>74</v>
      </c>
      <c r="X216" s="14">
        <f t="shared" si="48"/>
        <v>41</v>
      </c>
      <c r="Y216" s="14">
        <f t="shared" si="49"/>
        <v>20</v>
      </c>
      <c r="Z216" s="14">
        <f t="shared" si="50"/>
        <v>10</v>
      </c>
      <c r="AA216" s="14">
        <f t="shared" si="51"/>
        <v>5</v>
      </c>
      <c r="AB216" s="14">
        <f t="shared" si="52"/>
        <v>2</v>
      </c>
      <c r="AC216" s="14">
        <f t="shared" si="53"/>
        <v>1</v>
      </c>
      <c r="AD216" s="14">
        <f t="shared" si="54"/>
        <v>1</v>
      </c>
      <c r="AE216" s="14">
        <f t="shared" si="55"/>
        <v>1</v>
      </c>
      <c r="AF216" s="14">
        <f t="shared" si="56"/>
        <v>0</v>
      </c>
      <c r="AG216" s="14">
        <f t="shared" si="57"/>
        <v>0</v>
      </c>
      <c r="AH216" s="14">
        <f t="shared" si="58"/>
        <v>0</v>
      </c>
      <c r="AI216" s="9">
        <f t="shared" si="59"/>
        <v>35.57692307692308</v>
      </c>
    </row>
    <row r="217" spans="1:35">
      <c r="A217" s="1">
        <v>102599</v>
      </c>
      <c r="B217" s="14">
        <v>13</v>
      </c>
      <c r="C217" s="14">
        <v>6</v>
      </c>
      <c r="D217" s="2">
        <v>12.33</v>
      </c>
      <c r="E217" s="3">
        <v>6</v>
      </c>
      <c r="F217" s="14">
        <v>116</v>
      </c>
      <c r="G217" s="14">
        <v>65</v>
      </c>
      <c r="H217" s="14">
        <v>52</v>
      </c>
      <c r="I217" s="14">
        <v>27</v>
      </c>
      <c r="J217" s="14">
        <v>8</v>
      </c>
      <c r="K217" s="14">
        <v>1</v>
      </c>
      <c r="L217" s="14">
        <v>0</v>
      </c>
      <c r="M217" s="14">
        <v>2</v>
      </c>
      <c r="N217" s="14">
        <v>1</v>
      </c>
      <c r="O217" s="14">
        <v>1</v>
      </c>
      <c r="P217" s="14">
        <v>0</v>
      </c>
      <c r="Q217" s="14">
        <v>0</v>
      </c>
      <c r="R217" s="14">
        <v>0</v>
      </c>
      <c r="S217" s="14">
        <v>0</v>
      </c>
      <c r="T217" s="39">
        <v>2</v>
      </c>
      <c r="U217" s="14">
        <f t="shared" si="45"/>
        <v>273</v>
      </c>
      <c r="V217" s="14">
        <f t="shared" si="46"/>
        <v>157</v>
      </c>
      <c r="W217" s="14">
        <f t="shared" si="47"/>
        <v>92</v>
      </c>
      <c r="X217" s="14">
        <f t="shared" si="48"/>
        <v>40</v>
      </c>
      <c r="Y217" s="14">
        <f t="shared" si="49"/>
        <v>13</v>
      </c>
      <c r="Z217" s="14">
        <f t="shared" si="50"/>
        <v>5</v>
      </c>
      <c r="AA217" s="14">
        <f t="shared" si="51"/>
        <v>4</v>
      </c>
      <c r="AB217" s="14">
        <f t="shared" si="52"/>
        <v>4</v>
      </c>
      <c r="AC217" s="14">
        <f t="shared" si="53"/>
        <v>2</v>
      </c>
      <c r="AD217" s="14">
        <f t="shared" si="54"/>
        <v>1</v>
      </c>
      <c r="AE217" s="14">
        <f t="shared" si="55"/>
        <v>0</v>
      </c>
      <c r="AF217" s="14">
        <f t="shared" si="56"/>
        <v>0</v>
      </c>
      <c r="AG217" s="14">
        <f t="shared" si="57"/>
        <v>0</v>
      </c>
      <c r="AH217" s="14">
        <f t="shared" si="58"/>
        <v>0</v>
      </c>
      <c r="AI217" s="9">
        <f t="shared" si="59"/>
        <v>33.699633699633701</v>
      </c>
    </row>
    <row r="218" spans="1:35">
      <c r="A218" s="1">
        <v>102599</v>
      </c>
      <c r="B218" s="14">
        <v>13</v>
      </c>
      <c r="C218" s="14">
        <v>7</v>
      </c>
      <c r="D218" s="2">
        <v>12.39</v>
      </c>
      <c r="E218" s="3">
        <v>5</v>
      </c>
      <c r="F218" s="14">
        <v>29</v>
      </c>
      <c r="G218" s="14">
        <v>11</v>
      </c>
      <c r="H218" s="14">
        <v>12</v>
      </c>
      <c r="I218" s="14">
        <v>7</v>
      </c>
      <c r="J218" s="14">
        <v>2</v>
      </c>
      <c r="K218" s="14">
        <v>1</v>
      </c>
      <c r="L218" s="14">
        <v>0</v>
      </c>
      <c r="M218" s="14">
        <v>1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39">
        <v>2</v>
      </c>
      <c r="U218" s="14">
        <f t="shared" si="45"/>
        <v>63</v>
      </c>
      <c r="V218" s="14">
        <f t="shared" si="46"/>
        <v>34</v>
      </c>
      <c r="W218" s="14">
        <f t="shared" si="47"/>
        <v>23</v>
      </c>
      <c r="X218" s="14">
        <f t="shared" si="48"/>
        <v>11</v>
      </c>
      <c r="Y218" s="14">
        <f t="shared" si="49"/>
        <v>4</v>
      </c>
      <c r="Z218" s="14">
        <f t="shared" si="50"/>
        <v>2</v>
      </c>
      <c r="AA218" s="14">
        <f t="shared" si="51"/>
        <v>1</v>
      </c>
      <c r="AB218" s="14">
        <f t="shared" si="52"/>
        <v>1</v>
      </c>
      <c r="AC218" s="14">
        <f t="shared" si="53"/>
        <v>0</v>
      </c>
      <c r="AD218" s="14">
        <f t="shared" si="54"/>
        <v>0</v>
      </c>
      <c r="AE218" s="14">
        <f t="shared" si="55"/>
        <v>0</v>
      </c>
      <c r="AF218" s="14">
        <f t="shared" si="56"/>
        <v>0</v>
      </c>
      <c r="AG218" s="14">
        <f t="shared" si="57"/>
        <v>0</v>
      </c>
      <c r="AH218" s="14">
        <f t="shared" si="58"/>
        <v>0</v>
      </c>
      <c r="AI218" s="9">
        <f t="shared" si="59"/>
        <v>36.507936507936506</v>
      </c>
    </row>
    <row r="219" spans="1:35">
      <c r="A219" s="1">
        <v>102599</v>
      </c>
      <c r="B219" s="14">
        <v>13</v>
      </c>
      <c r="C219" s="14">
        <v>8</v>
      </c>
      <c r="D219" s="2">
        <v>12.44</v>
      </c>
      <c r="E219" s="3">
        <v>5</v>
      </c>
      <c r="F219" s="14">
        <v>71</v>
      </c>
      <c r="G219" s="14">
        <v>69</v>
      </c>
      <c r="H219" s="14">
        <v>56</v>
      </c>
      <c r="I219" s="14">
        <v>40</v>
      </c>
      <c r="J219" s="14">
        <v>16</v>
      </c>
      <c r="K219" s="14">
        <v>9</v>
      </c>
      <c r="L219" s="14">
        <v>8</v>
      </c>
      <c r="M219" s="14">
        <v>2</v>
      </c>
      <c r="N219" s="14">
        <v>3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39">
        <v>2</v>
      </c>
      <c r="U219" s="14">
        <f t="shared" si="45"/>
        <v>274</v>
      </c>
      <c r="V219" s="14">
        <f t="shared" si="46"/>
        <v>203</v>
      </c>
      <c r="W219" s="14">
        <f t="shared" si="47"/>
        <v>134</v>
      </c>
      <c r="X219" s="14">
        <f t="shared" si="48"/>
        <v>78</v>
      </c>
      <c r="Y219" s="14">
        <f t="shared" si="49"/>
        <v>38</v>
      </c>
      <c r="Z219" s="14">
        <f t="shared" si="50"/>
        <v>22</v>
      </c>
      <c r="AA219" s="14">
        <f t="shared" si="51"/>
        <v>13</v>
      </c>
      <c r="AB219" s="14">
        <f t="shared" si="52"/>
        <v>5</v>
      </c>
      <c r="AC219" s="14">
        <f t="shared" si="53"/>
        <v>3</v>
      </c>
      <c r="AD219" s="14">
        <f t="shared" si="54"/>
        <v>0</v>
      </c>
      <c r="AE219" s="14">
        <f t="shared" si="55"/>
        <v>0</v>
      </c>
      <c r="AF219" s="14">
        <f t="shared" si="56"/>
        <v>0</v>
      </c>
      <c r="AG219" s="14">
        <f t="shared" si="57"/>
        <v>0</v>
      </c>
      <c r="AH219" s="14">
        <f t="shared" si="58"/>
        <v>0</v>
      </c>
      <c r="AI219" s="9">
        <f t="shared" si="59"/>
        <v>48.9051094890511</v>
      </c>
    </row>
    <row r="220" spans="1:35">
      <c r="A220" s="1">
        <v>102599</v>
      </c>
      <c r="B220" s="14">
        <v>13</v>
      </c>
      <c r="C220" s="14">
        <v>9</v>
      </c>
      <c r="D220" s="2">
        <v>12.49</v>
      </c>
      <c r="E220" s="3">
        <v>5</v>
      </c>
      <c r="F220" s="14">
        <v>85</v>
      </c>
      <c r="G220" s="14">
        <v>63</v>
      </c>
      <c r="H220" s="14">
        <v>52</v>
      </c>
      <c r="I220" s="14">
        <v>27</v>
      </c>
      <c r="J220" s="14">
        <v>21</v>
      </c>
      <c r="K220" s="14">
        <v>10</v>
      </c>
      <c r="L220" s="14">
        <v>2</v>
      </c>
      <c r="M220" s="14">
        <v>1</v>
      </c>
      <c r="N220" s="14">
        <v>1</v>
      </c>
      <c r="O220" s="14">
        <v>2</v>
      </c>
      <c r="P220" s="14">
        <v>0</v>
      </c>
      <c r="Q220" s="14">
        <v>1</v>
      </c>
      <c r="R220" s="14">
        <v>0</v>
      </c>
      <c r="S220" s="14">
        <v>0</v>
      </c>
      <c r="T220" s="39">
        <v>2</v>
      </c>
      <c r="U220" s="14">
        <f t="shared" si="45"/>
        <v>265</v>
      </c>
      <c r="V220" s="14">
        <f t="shared" si="46"/>
        <v>180</v>
      </c>
      <c r="W220" s="14">
        <f t="shared" si="47"/>
        <v>117</v>
      </c>
      <c r="X220" s="14">
        <f t="shared" si="48"/>
        <v>65</v>
      </c>
      <c r="Y220" s="14">
        <f t="shared" si="49"/>
        <v>38</v>
      </c>
      <c r="Z220" s="14">
        <f t="shared" si="50"/>
        <v>17</v>
      </c>
      <c r="AA220" s="14">
        <f t="shared" si="51"/>
        <v>7</v>
      </c>
      <c r="AB220" s="14">
        <f t="shared" si="52"/>
        <v>5</v>
      </c>
      <c r="AC220" s="14">
        <f t="shared" si="53"/>
        <v>4</v>
      </c>
      <c r="AD220" s="14">
        <f t="shared" si="54"/>
        <v>3</v>
      </c>
      <c r="AE220" s="14">
        <f t="shared" si="55"/>
        <v>1</v>
      </c>
      <c r="AF220" s="14">
        <f t="shared" si="56"/>
        <v>1</v>
      </c>
      <c r="AG220" s="14">
        <f t="shared" si="57"/>
        <v>0</v>
      </c>
      <c r="AH220" s="14">
        <f t="shared" si="58"/>
        <v>0</v>
      </c>
      <c r="AI220" s="9">
        <f t="shared" si="59"/>
        <v>44.150943396226417</v>
      </c>
    </row>
    <row r="221" spans="1:35">
      <c r="A221" s="1">
        <v>102599</v>
      </c>
      <c r="B221" s="14">
        <v>13</v>
      </c>
      <c r="C221" s="14">
        <v>10</v>
      </c>
      <c r="D221" s="2">
        <v>12.54</v>
      </c>
      <c r="E221" s="3">
        <v>5</v>
      </c>
      <c r="F221" s="14">
        <v>98</v>
      </c>
      <c r="G221" s="14">
        <v>59</v>
      </c>
      <c r="H221" s="14">
        <v>46</v>
      </c>
      <c r="I221" s="14">
        <v>41</v>
      </c>
      <c r="J221" s="14">
        <v>28</v>
      </c>
      <c r="K221" s="14">
        <v>8</v>
      </c>
      <c r="L221" s="14">
        <v>7</v>
      </c>
      <c r="M221" s="14">
        <v>1</v>
      </c>
      <c r="N221" s="14">
        <v>1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39">
        <v>2</v>
      </c>
      <c r="U221" s="14">
        <f t="shared" si="45"/>
        <v>289</v>
      </c>
      <c r="V221" s="14">
        <f t="shared" si="46"/>
        <v>191</v>
      </c>
      <c r="W221" s="14">
        <f t="shared" si="47"/>
        <v>132</v>
      </c>
      <c r="X221" s="14">
        <f t="shared" si="48"/>
        <v>86</v>
      </c>
      <c r="Y221" s="14">
        <f t="shared" si="49"/>
        <v>45</v>
      </c>
      <c r="Z221" s="14">
        <f t="shared" si="50"/>
        <v>17</v>
      </c>
      <c r="AA221" s="14">
        <f t="shared" si="51"/>
        <v>9</v>
      </c>
      <c r="AB221" s="14">
        <f t="shared" si="52"/>
        <v>2</v>
      </c>
      <c r="AC221" s="14">
        <f t="shared" si="53"/>
        <v>1</v>
      </c>
      <c r="AD221" s="14">
        <f t="shared" si="54"/>
        <v>0</v>
      </c>
      <c r="AE221" s="14">
        <f t="shared" si="55"/>
        <v>0</v>
      </c>
      <c r="AF221" s="14">
        <f t="shared" si="56"/>
        <v>0</v>
      </c>
      <c r="AG221" s="14">
        <f t="shared" si="57"/>
        <v>0</v>
      </c>
      <c r="AH221" s="14">
        <f t="shared" si="58"/>
        <v>0</v>
      </c>
      <c r="AI221" s="9">
        <f t="shared" si="59"/>
        <v>45.674740484429066</v>
      </c>
    </row>
    <row r="222" spans="1:35">
      <c r="A222" s="1">
        <v>102599</v>
      </c>
      <c r="B222" s="14">
        <v>13</v>
      </c>
      <c r="C222" s="14">
        <v>11</v>
      </c>
      <c r="D222" s="2">
        <v>12.59</v>
      </c>
      <c r="E222" s="3">
        <v>5.5</v>
      </c>
      <c r="F222" s="14">
        <v>67</v>
      </c>
      <c r="G222" s="14">
        <v>35</v>
      </c>
      <c r="H222" s="14">
        <v>24</v>
      </c>
      <c r="I222" s="14">
        <v>9</v>
      </c>
      <c r="J222" s="14">
        <v>6</v>
      </c>
      <c r="K222" s="14">
        <v>6</v>
      </c>
      <c r="L222" s="14">
        <v>1</v>
      </c>
      <c r="M222" s="14">
        <v>1</v>
      </c>
      <c r="N222" s="14">
        <v>0</v>
      </c>
      <c r="O222" s="14">
        <v>0</v>
      </c>
      <c r="P222" s="14">
        <v>1</v>
      </c>
      <c r="Q222" s="14">
        <v>0</v>
      </c>
      <c r="R222" s="14">
        <v>0</v>
      </c>
      <c r="S222" s="14">
        <v>0</v>
      </c>
      <c r="T222" s="39">
        <v>2</v>
      </c>
      <c r="U222" s="14">
        <f t="shared" si="45"/>
        <v>150</v>
      </c>
      <c r="V222" s="14">
        <f t="shared" si="46"/>
        <v>83</v>
      </c>
      <c r="W222" s="14">
        <f t="shared" si="47"/>
        <v>48</v>
      </c>
      <c r="X222" s="14">
        <f t="shared" si="48"/>
        <v>24</v>
      </c>
      <c r="Y222" s="14">
        <f t="shared" si="49"/>
        <v>15</v>
      </c>
      <c r="Z222" s="14">
        <f t="shared" si="50"/>
        <v>9</v>
      </c>
      <c r="AA222" s="14">
        <f t="shared" si="51"/>
        <v>3</v>
      </c>
      <c r="AB222" s="14">
        <f t="shared" si="52"/>
        <v>2</v>
      </c>
      <c r="AC222" s="14">
        <f t="shared" si="53"/>
        <v>1</v>
      </c>
      <c r="AD222" s="14">
        <f t="shared" si="54"/>
        <v>1</v>
      </c>
      <c r="AE222" s="14">
        <f t="shared" si="55"/>
        <v>1</v>
      </c>
      <c r="AF222" s="14">
        <f t="shared" si="56"/>
        <v>0</v>
      </c>
      <c r="AG222" s="14">
        <f t="shared" si="57"/>
        <v>0</v>
      </c>
      <c r="AH222" s="14">
        <f t="shared" si="58"/>
        <v>0</v>
      </c>
      <c r="AI222" s="9">
        <f t="shared" si="59"/>
        <v>32</v>
      </c>
    </row>
    <row r="223" spans="1:35">
      <c r="A223" s="1">
        <v>102599</v>
      </c>
      <c r="B223" s="14">
        <v>13</v>
      </c>
      <c r="C223" s="14">
        <v>12</v>
      </c>
      <c r="D223" s="2">
        <v>12.645</v>
      </c>
      <c r="E223" s="3">
        <v>6.5</v>
      </c>
      <c r="F223" s="14">
        <v>37</v>
      </c>
      <c r="G223" s="14">
        <v>16</v>
      </c>
      <c r="H223" s="14">
        <v>22</v>
      </c>
      <c r="I223" s="14">
        <v>7</v>
      </c>
      <c r="J223" s="14">
        <v>5</v>
      </c>
      <c r="K223" s="14">
        <v>1</v>
      </c>
      <c r="L223" s="14">
        <v>0</v>
      </c>
      <c r="M223" s="14">
        <v>1</v>
      </c>
      <c r="N223" s="14">
        <v>1</v>
      </c>
      <c r="O223" s="14">
        <v>1</v>
      </c>
      <c r="P223" s="14">
        <v>0</v>
      </c>
      <c r="Q223" s="14">
        <v>1</v>
      </c>
      <c r="R223" s="14">
        <v>0</v>
      </c>
      <c r="S223" s="14">
        <v>0</v>
      </c>
      <c r="T223" s="39">
        <v>2</v>
      </c>
      <c r="U223" s="14">
        <f t="shared" si="45"/>
        <v>92</v>
      </c>
      <c r="V223" s="14">
        <f t="shared" si="46"/>
        <v>55</v>
      </c>
      <c r="W223" s="14">
        <f t="shared" si="47"/>
        <v>39</v>
      </c>
      <c r="X223" s="14">
        <f t="shared" si="48"/>
        <v>17</v>
      </c>
      <c r="Y223" s="14">
        <f t="shared" si="49"/>
        <v>10</v>
      </c>
      <c r="Z223" s="14">
        <f t="shared" si="50"/>
        <v>5</v>
      </c>
      <c r="AA223" s="14">
        <f t="shared" si="51"/>
        <v>4</v>
      </c>
      <c r="AB223" s="14">
        <f t="shared" si="52"/>
        <v>4</v>
      </c>
      <c r="AC223" s="14">
        <f t="shared" si="53"/>
        <v>3</v>
      </c>
      <c r="AD223" s="14">
        <f t="shared" si="54"/>
        <v>2</v>
      </c>
      <c r="AE223" s="14">
        <f t="shared" si="55"/>
        <v>1</v>
      </c>
      <c r="AF223" s="14">
        <f t="shared" si="56"/>
        <v>1</v>
      </c>
      <c r="AG223" s="14">
        <f t="shared" si="57"/>
        <v>0</v>
      </c>
      <c r="AH223" s="14">
        <f t="shared" si="58"/>
        <v>0</v>
      </c>
      <c r="AI223" s="9">
        <f t="shared" si="59"/>
        <v>42.391304347826086</v>
      </c>
    </row>
    <row r="224" spans="1:35">
      <c r="A224" s="1">
        <v>102599</v>
      </c>
      <c r="B224" s="14">
        <v>13</v>
      </c>
      <c r="C224" s="14">
        <v>13</v>
      </c>
      <c r="D224" s="2">
        <v>12.71</v>
      </c>
      <c r="E224" s="3">
        <v>5.5</v>
      </c>
      <c r="F224" s="14">
        <v>45</v>
      </c>
      <c r="G224" s="14">
        <v>32</v>
      </c>
      <c r="H224" s="14">
        <v>13</v>
      </c>
      <c r="I224" s="14">
        <v>9</v>
      </c>
      <c r="J224" s="14">
        <v>4</v>
      </c>
      <c r="K224" s="14">
        <v>1</v>
      </c>
      <c r="L224" s="14">
        <v>0</v>
      </c>
      <c r="M224" s="14">
        <v>1</v>
      </c>
      <c r="N224" s="14">
        <v>1</v>
      </c>
      <c r="O224" s="14">
        <v>2</v>
      </c>
      <c r="P224" s="14">
        <v>0</v>
      </c>
      <c r="Q224" s="14">
        <v>0</v>
      </c>
      <c r="R224" s="14">
        <v>0</v>
      </c>
      <c r="S224" s="14">
        <v>0</v>
      </c>
      <c r="T224" s="39">
        <v>2</v>
      </c>
      <c r="U224" s="14">
        <f t="shared" si="45"/>
        <v>108</v>
      </c>
      <c r="V224" s="14">
        <f t="shared" si="46"/>
        <v>63</v>
      </c>
      <c r="W224" s="14">
        <f t="shared" si="47"/>
        <v>31</v>
      </c>
      <c r="X224" s="14">
        <f t="shared" si="48"/>
        <v>18</v>
      </c>
      <c r="Y224" s="14">
        <f t="shared" si="49"/>
        <v>9</v>
      </c>
      <c r="Z224" s="14">
        <f t="shared" si="50"/>
        <v>5</v>
      </c>
      <c r="AA224" s="14">
        <f t="shared" si="51"/>
        <v>4</v>
      </c>
      <c r="AB224" s="14">
        <f t="shared" si="52"/>
        <v>4</v>
      </c>
      <c r="AC224" s="14">
        <f t="shared" si="53"/>
        <v>3</v>
      </c>
      <c r="AD224" s="14">
        <f t="shared" si="54"/>
        <v>2</v>
      </c>
      <c r="AE224" s="14">
        <f t="shared" si="55"/>
        <v>0</v>
      </c>
      <c r="AF224" s="14">
        <f t="shared" si="56"/>
        <v>0</v>
      </c>
      <c r="AG224" s="14">
        <f t="shared" si="57"/>
        <v>0</v>
      </c>
      <c r="AH224" s="14">
        <f t="shared" si="58"/>
        <v>0</v>
      </c>
      <c r="AI224" s="9">
        <f t="shared" si="59"/>
        <v>28.703703703703702</v>
      </c>
    </row>
    <row r="225" spans="1:35">
      <c r="A225" s="1">
        <v>102599</v>
      </c>
      <c r="B225" s="14">
        <v>13</v>
      </c>
      <c r="C225" s="14">
        <v>14</v>
      </c>
      <c r="D225" s="2">
        <v>12.765000000000001</v>
      </c>
      <c r="E225" s="3">
        <v>5.5</v>
      </c>
      <c r="F225" s="14">
        <v>45</v>
      </c>
      <c r="G225" s="14">
        <v>24</v>
      </c>
      <c r="H225" s="14">
        <v>17</v>
      </c>
      <c r="I225" s="14">
        <v>7</v>
      </c>
      <c r="J225" s="14">
        <v>1</v>
      </c>
      <c r="K225" s="14">
        <v>1</v>
      </c>
      <c r="L225" s="14">
        <v>0</v>
      </c>
      <c r="M225" s="14">
        <v>1</v>
      </c>
      <c r="N225" s="14">
        <v>0</v>
      </c>
      <c r="O225" s="14">
        <v>1</v>
      </c>
      <c r="P225" s="14">
        <v>0</v>
      </c>
      <c r="Q225" s="14">
        <v>1</v>
      </c>
      <c r="R225" s="14">
        <v>0</v>
      </c>
      <c r="S225" s="14">
        <v>0</v>
      </c>
      <c r="T225" s="39">
        <v>2</v>
      </c>
      <c r="U225" s="14">
        <f t="shared" si="45"/>
        <v>98</v>
      </c>
      <c r="V225" s="14">
        <f t="shared" si="46"/>
        <v>53</v>
      </c>
      <c r="W225" s="14">
        <f t="shared" si="47"/>
        <v>29</v>
      </c>
      <c r="X225" s="14">
        <f t="shared" si="48"/>
        <v>12</v>
      </c>
      <c r="Y225" s="14">
        <f t="shared" si="49"/>
        <v>5</v>
      </c>
      <c r="Z225" s="14">
        <f t="shared" si="50"/>
        <v>4</v>
      </c>
      <c r="AA225" s="14">
        <f t="shared" si="51"/>
        <v>3</v>
      </c>
      <c r="AB225" s="14">
        <f t="shared" si="52"/>
        <v>3</v>
      </c>
      <c r="AC225" s="14">
        <f t="shared" si="53"/>
        <v>2</v>
      </c>
      <c r="AD225" s="14">
        <f t="shared" si="54"/>
        <v>2</v>
      </c>
      <c r="AE225" s="14">
        <f t="shared" si="55"/>
        <v>1</v>
      </c>
      <c r="AF225" s="14">
        <f t="shared" si="56"/>
        <v>1</v>
      </c>
      <c r="AG225" s="14">
        <f t="shared" si="57"/>
        <v>0</v>
      </c>
      <c r="AH225" s="14">
        <f t="shared" si="58"/>
        <v>0</v>
      </c>
      <c r="AI225" s="9">
        <f t="shared" si="59"/>
        <v>29.591836734693878</v>
      </c>
    </row>
    <row r="226" spans="1:35">
      <c r="A226" s="1">
        <v>102599</v>
      </c>
      <c r="B226" s="14">
        <v>13</v>
      </c>
      <c r="C226" s="14">
        <v>15</v>
      </c>
      <c r="D226" s="2">
        <v>12.82</v>
      </c>
      <c r="E226" s="3">
        <v>5.5</v>
      </c>
      <c r="F226" s="14">
        <v>53</v>
      </c>
      <c r="G226" s="14">
        <v>20</v>
      </c>
      <c r="H226" s="14">
        <v>15</v>
      </c>
      <c r="I226" s="14">
        <v>9</v>
      </c>
      <c r="J226" s="14">
        <v>2</v>
      </c>
      <c r="K226" s="14">
        <v>2</v>
      </c>
      <c r="L226" s="14">
        <v>1</v>
      </c>
      <c r="M226" s="14">
        <v>0</v>
      </c>
      <c r="N226" s="14">
        <v>0</v>
      </c>
      <c r="O226" s="14">
        <v>2</v>
      </c>
      <c r="P226" s="14">
        <v>0</v>
      </c>
      <c r="Q226" s="14">
        <v>1</v>
      </c>
      <c r="R226" s="14">
        <v>0</v>
      </c>
      <c r="S226" s="14">
        <v>0</v>
      </c>
      <c r="T226" s="39">
        <v>2</v>
      </c>
      <c r="U226" s="14">
        <f t="shared" si="45"/>
        <v>105</v>
      </c>
      <c r="V226" s="14">
        <f t="shared" si="46"/>
        <v>52</v>
      </c>
      <c r="W226" s="14">
        <f t="shared" si="47"/>
        <v>32</v>
      </c>
      <c r="X226" s="14">
        <f t="shared" si="48"/>
        <v>17</v>
      </c>
      <c r="Y226" s="14">
        <f t="shared" si="49"/>
        <v>8</v>
      </c>
      <c r="Z226" s="14">
        <f t="shared" si="50"/>
        <v>6</v>
      </c>
      <c r="AA226" s="14">
        <f t="shared" si="51"/>
        <v>4</v>
      </c>
      <c r="AB226" s="14">
        <f t="shared" si="52"/>
        <v>3</v>
      </c>
      <c r="AC226" s="14">
        <f t="shared" si="53"/>
        <v>3</v>
      </c>
      <c r="AD226" s="14">
        <f t="shared" si="54"/>
        <v>3</v>
      </c>
      <c r="AE226" s="14">
        <f t="shared" si="55"/>
        <v>1</v>
      </c>
      <c r="AF226" s="14">
        <f t="shared" si="56"/>
        <v>1</v>
      </c>
      <c r="AG226" s="14">
        <f t="shared" si="57"/>
        <v>0</v>
      </c>
      <c r="AH226" s="14">
        <f t="shared" si="58"/>
        <v>0</v>
      </c>
      <c r="AI226" s="9">
        <f t="shared" si="59"/>
        <v>30.476190476190478</v>
      </c>
    </row>
    <row r="227" spans="1:35">
      <c r="A227" s="1">
        <v>102599</v>
      </c>
      <c r="B227" s="14">
        <v>13</v>
      </c>
      <c r="C227" s="14">
        <v>16</v>
      </c>
      <c r="D227" s="2">
        <v>12.875</v>
      </c>
      <c r="E227" s="3">
        <v>5.5</v>
      </c>
      <c r="F227" s="14">
        <v>55</v>
      </c>
      <c r="G227" s="14">
        <v>33</v>
      </c>
      <c r="H227" s="14">
        <v>22</v>
      </c>
      <c r="I227" s="14">
        <v>11</v>
      </c>
      <c r="J227" s="14">
        <v>7</v>
      </c>
      <c r="K227" s="14">
        <v>2</v>
      </c>
      <c r="L227" s="14">
        <v>0</v>
      </c>
      <c r="M227" s="14">
        <v>3</v>
      </c>
      <c r="N227" s="14">
        <v>0</v>
      </c>
      <c r="O227" s="14">
        <v>1</v>
      </c>
      <c r="P227" s="14">
        <v>0</v>
      </c>
      <c r="Q227" s="14">
        <v>0</v>
      </c>
      <c r="R227" s="14">
        <v>0</v>
      </c>
      <c r="S227" s="14">
        <v>0</v>
      </c>
      <c r="T227" s="39">
        <v>2</v>
      </c>
      <c r="U227" s="14">
        <f t="shared" si="45"/>
        <v>134</v>
      </c>
      <c r="V227" s="14">
        <f t="shared" si="46"/>
        <v>79</v>
      </c>
      <c r="W227" s="14">
        <f t="shared" si="47"/>
        <v>46</v>
      </c>
      <c r="X227" s="14">
        <f t="shared" si="48"/>
        <v>24</v>
      </c>
      <c r="Y227" s="14">
        <f t="shared" si="49"/>
        <v>13</v>
      </c>
      <c r="Z227" s="14">
        <f t="shared" si="50"/>
        <v>6</v>
      </c>
      <c r="AA227" s="14">
        <f t="shared" si="51"/>
        <v>4</v>
      </c>
      <c r="AB227" s="14">
        <f t="shared" si="52"/>
        <v>4</v>
      </c>
      <c r="AC227" s="14">
        <f t="shared" si="53"/>
        <v>1</v>
      </c>
      <c r="AD227" s="14">
        <f t="shared" si="54"/>
        <v>1</v>
      </c>
      <c r="AE227" s="14">
        <f t="shared" si="55"/>
        <v>0</v>
      </c>
      <c r="AF227" s="14">
        <f t="shared" si="56"/>
        <v>0</v>
      </c>
      <c r="AG227" s="14">
        <f t="shared" si="57"/>
        <v>0</v>
      </c>
      <c r="AH227" s="14">
        <f t="shared" si="58"/>
        <v>0</v>
      </c>
      <c r="AI227" s="9">
        <f t="shared" si="59"/>
        <v>34.328358208955223</v>
      </c>
    </row>
    <row r="228" spans="1:35">
      <c r="A228" s="1">
        <v>102599</v>
      </c>
      <c r="B228" s="14">
        <v>13</v>
      </c>
      <c r="C228" s="14">
        <v>17</v>
      </c>
      <c r="D228" s="2">
        <v>12.93</v>
      </c>
      <c r="E228" s="3">
        <v>5</v>
      </c>
      <c r="F228" s="14">
        <v>55</v>
      </c>
      <c r="G228" s="14">
        <v>38</v>
      </c>
      <c r="H228" s="14">
        <v>24</v>
      </c>
      <c r="I228" s="14">
        <v>16</v>
      </c>
      <c r="J228" s="14">
        <v>7</v>
      </c>
      <c r="K228" s="14">
        <v>3</v>
      </c>
      <c r="L228" s="14">
        <v>1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39">
        <v>2</v>
      </c>
      <c r="U228" s="14">
        <f t="shared" si="45"/>
        <v>144</v>
      </c>
      <c r="V228" s="14">
        <f t="shared" si="46"/>
        <v>89</v>
      </c>
      <c r="W228" s="14">
        <f t="shared" si="47"/>
        <v>51</v>
      </c>
      <c r="X228" s="14">
        <f t="shared" si="48"/>
        <v>27</v>
      </c>
      <c r="Y228" s="14">
        <f t="shared" si="49"/>
        <v>11</v>
      </c>
      <c r="Z228" s="14">
        <f t="shared" si="50"/>
        <v>4</v>
      </c>
      <c r="AA228" s="14">
        <f t="shared" si="51"/>
        <v>1</v>
      </c>
      <c r="AB228" s="14">
        <f t="shared" si="52"/>
        <v>0</v>
      </c>
      <c r="AC228" s="14">
        <f t="shared" si="53"/>
        <v>0</v>
      </c>
      <c r="AD228" s="14">
        <f t="shared" si="54"/>
        <v>0</v>
      </c>
      <c r="AE228" s="14">
        <f t="shared" si="55"/>
        <v>0</v>
      </c>
      <c r="AF228" s="14">
        <f t="shared" si="56"/>
        <v>0</v>
      </c>
      <c r="AG228" s="14">
        <f t="shared" si="57"/>
        <v>0</v>
      </c>
      <c r="AH228" s="14">
        <f t="shared" si="58"/>
        <v>0</v>
      </c>
      <c r="AI228" s="9">
        <f t="shared" si="59"/>
        <v>35.416666666666671</v>
      </c>
    </row>
    <row r="229" spans="1:35">
      <c r="A229" s="1">
        <v>102599</v>
      </c>
      <c r="B229" s="14">
        <v>13</v>
      </c>
      <c r="C229" s="14">
        <v>18</v>
      </c>
      <c r="D229" s="2">
        <v>12.98</v>
      </c>
      <c r="E229" s="3">
        <v>6</v>
      </c>
      <c r="F229" s="14">
        <v>43</v>
      </c>
      <c r="G229" s="14">
        <v>38</v>
      </c>
      <c r="H229" s="14">
        <v>20</v>
      </c>
      <c r="I229" s="14">
        <v>8</v>
      </c>
      <c r="J229" s="14">
        <v>6</v>
      </c>
      <c r="K229" s="14">
        <v>3</v>
      </c>
      <c r="L229" s="14">
        <v>1</v>
      </c>
      <c r="M229" s="14">
        <v>2</v>
      </c>
      <c r="N229" s="14">
        <v>1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39">
        <v>2</v>
      </c>
      <c r="U229" s="14">
        <f t="shared" si="45"/>
        <v>122</v>
      </c>
      <c r="V229" s="14">
        <f t="shared" si="46"/>
        <v>79</v>
      </c>
      <c r="W229" s="14">
        <f t="shared" si="47"/>
        <v>41</v>
      </c>
      <c r="X229" s="14">
        <f t="shared" si="48"/>
        <v>21</v>
      </c>
      <c r="Y229" s="14">
        <f t="shared" si="49"/>
        <v>13</v>
      </c>
      <c r="Z229" s="14">
        <f t="shared" si="50"/>
        <v>7</v>
      </c>
      <c r="AA229" s="14">
        <f t="shared" si="51"/>
        <v>4</v>
      </c>
      <c r="AB229" s="14">
        <f t="shared" si="52"/>
        <v>3</v>
      </c>
      <c r="AC229" s="14">
        <f t="shared" si="53"/>
        <v>1</v>
      </c>
      <c r="AD229" s="14">
        <f t="shared" si="54"/>
        <v>0</v>
      </c>
      <c r="AE229" s="14">
        <f t="shared" si="55"/>
        <v>0</v>
      </c>
      <c r="AF229" s="14">
        <f t="shared" si="56"/>
        <v>0</v>
      </c>
      <c r="AG229" s="14">
        <f t="shared" si="57"/>
        <v>0</v>
      </c>
      <c r="AH229" s="14">
        <f t="shared" si="58"/>
        <v>0</v>
      </c>
      <c r="AI229" s="9">
        <f t="shared" si="59"/>
        <v>33.606557377049178</v>
      </c>
    </row>
    <row r="230" spans="1:35">
      <c r="A230" s="1">
        <v>102599</v>
      </c>
      <c r="B230" s="14">
        <v>14</v>
      </c>
      <c r="C230" s="14">
        <v>1</v>
      </c>
      <c r="D230" s="2">
        <v>13.04</v>
      </c>
      <c r="E230" s="3">
        <v>6</v>
      </c>
      <c r="F230" s="14">
        <v>90</v>
      </c>
      <c r="G230" s="14">
        <v>57</v>
      </c>
      <c r="H230" s="14">
        <v>46</v>
      </c>
      <c r="I230" s="14">
        <v>22</v>
      </c>
      <c r="J230" s="14">
        <v>21</v>
      </c>
      <c r="K230" s="14">
        <v>11</v>
      </c>
      <c r="L230" s="14">
        <v>3</v>
      </c>
      <c r="M230" s="14">
        <v>2</v>
      </c>
      <c r="N230" s="14">
        <v>1</v>
      </c>
      <c r="O230" s="14">
        <v>1</v>
      </c>
      <c r="P230" s="14">
        <v>0</v>
      </c>
      <c r="Q230" s="14">
        <v>0</v>
      </c>
      <c r="R230" s="14">
        <v>0</v>
      </c>
      <c r="S230" s="14">
        <v>0</v>
      </c>
      <c r="T230" s="39">
        <v>2</v>
      </c>
      <c r="U230" s="14">
        <f t="shared" si="45"/>
        <v>254</v>
      </c>
      <c r="V230" s="14">
        <f t="shared" si="46"/>
        <v>164</v>
      </c>
      <c r="W230" s="14">
        <f t="shared" si="47"/>
        <v>107</v>
      </c>
      <c r="X230" s="14">
        <f t="shared" si="48"/>
        <v>61</v>
      </c>
      <c r="Y230" s="14">
        <f t="shared" si="49"/>
        <v>39</v>
      </c>
      <c r="Z230" s="14">
        <f t="shared" si="50"/>
        <v>18</v>
      </c>
      <c r="AA230" s="14">
        <f t="shared" si="51"/>
        <v>7</v>
      </c>
      <c r="AB230" s="14">
        <f t="shared" si="52"/>
        <v>4</v>
      </c>
      <c r="AC230" s="14">
        <f t="shared" si="53"/>
        <v>2</v>
      </c>
      <c r="AD230" s="14">
        <f t="shared" si="54"/>
        <v>1</v>
      </c>
      <c r="AE230" s="14">
        <f t="shared" si="55"/>
        <v>0</v>
      </c>
      <c r="AF230" s="14">
        <f t="shared" si="56"/>
        <v>0</v>
      </c>
      <c r="AG230" s="14">
        <f t="shared" si="57"/>
        <v>0</v>
      </c>
      <c r="AH230" s="14">
        <f t="shared" si="58"/>
        <v>0</v>
      </c>
      <c r="AI230" s="9">
        <f t="shared" si="59"/>
        <v>42.125984251968504</v>
      </c>
    </row>
    <row r="231" spans="1:35">
      <c r="A231" s="1">
        <v>102599</v>
      </c>
      <c r="B231" s="14">
        <v>14</v>
      </c>
      <c r="C231" s="14">
        <v>2</v>
      </c>
      <c r="D231" s="2">
        <v>13.1</v>
      </c>
      <c r="E231" s="3">
        <v>5</v>
      </c>
      <c r="F231" s="14">
        <v>174</v>
      </c>
      <c r="G231" s="14">
        <v>140</v>
      </c>
      <c r="H231" s="14">
        <v>109</v>
      </c>
      <c r="I231" s="14">
        <v>87</v>
      </c>
      <c r="J231" s="14">
        <v>61</v>
      </c>
      <c r="K231" s="14">
        <v>30</v>
      </c>
      <c r="L231" s="14">
        <v>16</v>
      </c>
      <c r="M231" s="14">
        <v>7</v>
      </c>
      <c r="N231" s="14">
        <v>2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39">
        <v>2</v>
      </c>
      <c r="U231" s="14">
        <f t="shared" si="45"/>
        <v>626</v>
      </c>
      <c r="V231" s="14">
        <f t="shared" si="46"/>
        <v>452</v>
      </c>
      <c r="W231" s="14">
        <f t="shared" si="47"/>
        <v>312</v>
      </c>
      <c r="X231" s="14">
        <f t="shared" si="48"/>
        <v>203</v>
      </c>
      <c r="Y231" s="14">
        <f t="shared" si="49"/>
        <v>116</v>
      </c>
      <c r="Z231" s="14">
        <f t="shared" si="50"/>
        <v>55</v>
      </c>
      <c r="AA231" s="14">
        <f t="shared" si="51"/>
        <v>25</v>
      </c>
      <c r="AB231" s="14">
        <f t="shared" si="52"/>
        <v>9</v>
      </c>
      <c r="AC231" s="14">
        <f t="shared" si="53"/>
        <v>2</v>
      </c>
      <c r="AD231" s="14">
        <f t="shared" si="54"/>
        <v>0</v>
      </c>
      <c r="AE231" s="14">
        <f t="shared" si="55"/>
        <v>0</v>
      </c>
      <c r="AF231" s="14">
        <f t="shared" si="56"/>
        <v>0</v>
      </c>
      <c r="AG231" s="14">
        <f t="shared" si="57"/>
        <v>0</v>
      </c>
      <c r="AH231" s="14">
        <f t="shared" si="58"/>
        <v>0</v>
      </c>
      <c r="AI231" s="9">
        <f t="shared" si="59"/>
        <v>49.840255591054309</v>
      </c>
    </row>
    <row r="232" spans="1:35">
      <c r="A232" s="1">
        <v>102599</v>
      </c>
      <c r="B232" s="14">
        <v>14</v>
      </c>
      <c r="C232" s="14">
        <v>3</v>
      </c>
      <c r="D232" s="2">
        <v>13.15</v>
      </c>
      <c r="E232" s="3">
        <v>5</v>
      </c>
      <c r="F232" s="14">
        <v>153</v>
      </c>
      <c r="G232" s="14">
        <v>118</v>
      </c>
      <c r="H232" s="14">
        <v>63</v>
      </c>
      <c r="I232" s="14">
        <v>36</v>
      </c>
      <c r="J232" s="14">
        <v>30</v>
      </c>
      <c r="K232" s="14">
        <v>10</v>
      </c>
      <c r="L232" s="14">
        <v>1</v>
      </c>
      <c r="M232" s="14">
        <v>1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39">
        <v>2</v>
      </c>
      <c r="U232" s="14">
        <f t="shared" si="45"/>
        <v>412</v>
      </c>
      <c r="V232" s="14">
        <f t="shared" si="46"/>
        <v>259</v>
      </c>
      <c r="W232" s="14">
        <f t="shared" si="47"/>
        <v>141</v>
      </c>
      <c r="X232" s="14">
        <f t="shared" si="48"/>
        <v>78</v>
      </c>
      <c r="Y232" s="14">
        <f t="shared" si="49"/>
        <v>42</v>
      </c>
      <c r="Z232" s="14">
        <f t="shared" si="50"/>
        <v>12</v>
      </c>
      <c r="AA232" s="14">
        <f t="shared" si="51"/>
        <v>2</v>
      </c>
      <c r="AB232" s="14">
        <f t="shared" si="52"/>
        <v>1</v>
      </c>
      <c r="AC232" s="14">
        <f t="shared" si="53"/>
        <v>0</v>
      </c>
      <c r="AD232" s="14">
        <f t="shared" si="54"/>
        <v>0</v>
      </c>
      <c r="AE232" s="14">
        <f t="shared" si="55"/>
        <v>0</v>
      </c>
      <c r="AF232" s="14">
        <f t="shared" si="56"/>
        <v>0</v>
      </c>
      <c r="AG232" s="14">
        <f t="shared" si="57"/>
        <v>0</v>
      </c>
      <c r="AH232" s="14">
        <f t="shared" si="58"/>
        <v>0</v>
      </c>
      <c r="AI232" s="9">
        <f t="shared" si="59"/>
        <v>34.223300970873787</v>
      </c>
    </row>
    <row r="233" spans="1:35">
      <c r="A233" s="1">
        <v>102599</v>
      </c>
      <c r="B233" s="14">
        <v>14</v>
      </c>
      <c r="C233" s="14">
        <v>4</v>
      </c>
      <c r="D233" s="2">
        <v>13.2</v>
      </c>
      <c r="E233" s="3">
        <v>5</v>
      </c>
      <c r="F233" s="14">
        <v>63</v>
      </c>
      <c r="G233" s="14">
        <v>53</v>
      </c>
      <c r="H233" s="14">
        <v>31</v>
      </c>
      <c r="I233" s="14">
        <v>15</v>
      </c>
      <c r="J233" s="14">
        <v>4</v>
      </c>
      <c r="K233" s="14">
        <v>1</v>
      </c>
      <c r="L233" s="14">
        <v>1</v>
      </c>
      <c r="M233" s="14">
        <v>1</v>
      </c>
      <c r="N233" s="14">
        <v>0</v>
      </c>
      <c r="O233" s="14">
        <v>1</v>
      </c>
      <c r="P233" s="14">
        <v>0</v>
      </c>
      <c r="Q233" s="14">
        <v>0</v>
      </c>
      <c r="R233" s="14">
        <v>0</v>
      </c>
      <c r="S233" s="14">
        <v>0</v>
      </c>
      <c r="T233" s="39">
        <v>2</v>
      </c>
      <c r="U233" s="14">
        <f t="shared" si="45"/>
        <v>170</v>
      </c>
      <c r="V233" s="14">
        <f t="shared" si="46"/>
        <v>107</v>
      </c>
      <c r="W233" s="14">
        <f t="shared" si="47"/>
        <v>54</v>
      </c>
      <c r="X233" s="14">
        <f t="shared" si="48"/>
        <v>23</v>
      </c>
      <c r="Y233" s="14">
        <f t="shared" si="49"/>
        <v>8</v>
      </c>
      <c r="Z233" s="14">
        <f t="shared" si="50"/>
        <v>4</v>
      </c>
      <c r="AA233" s="14">
        <f t="shared" si="51"/>
        <v>3</v>
      </c>
      <c r="AB233" s="14">
        <f t="shared" si="52"/>
        <v>2</v>
      </c>
      <c r="AC233" s="14">
        <f t="shared" si="53"/>
        <v>1</v>
      </c>
      <c r="AD233" s="14">
        <f t="shared" si="54"/>
        <v>1</v>
      </c>
      <c r="AE233" s="14">
        <f t="shared" si="55"/>
        <v>0</v>
      </c>
      <c r="AF233" s="14">
        <f t="shared" si="56"/>
        <v>0</v>
      </c>
      <c r="AG233" s="14">
        <f t="shared" si="57"/>
        <v>0</v>
      </c>
      <c r="AH233" s="14">
        <f t="shared" si="58"/>
        <v>0</v>
      </c>
      <c r="AI233" s="9">
        <f t="shared" si="59"/>
        <v>31.764705882352938</v>
      </c>
    </row>
    <row r="234" spans="1:35">
      <c r="A234" s="1">
        <v>102599</v>
      </c>
      <c r="B234" s="14">
        <v>14</v>
      </c>
      <c r="C234" s="14">
        <v>5</v>
      </c>
      <c r="D234" s="2">
        <v>13.25</v>
      </c>
      <c r="E234" s="3">
        <v>5</v>
      </c>
      <c r="F234" s="14">
        <v>50</v>
      </c>
      <c r="G234" s="14">
        <v>24</v>
      </c>
      <c r="H234" s="14">
        <v>19</v>
      </c>
      <c r="I234" s="14">
        <v>15</v>
      </c>
      <c r="J234" s="14">
        <v>4</v>
      </c>
      <c r="K234" s="14">
        <v>2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39">
        <v>2</v>
      </c>
      <c r="U234" s="14">
        <f t="shared" si="45"/>
        <v>114</v>
      </c>
      <c r="V234" s="14">
        <f t="shared" si="46"/>
        <v>64</v>
      </c>
      <c r="W234" s="14">
        <f t="shared" si="47"/>
        <v>40</v>
      </c>
      <c r="X234" s="14">
        <f t="shared" si="48"/>
        <v>21</v>
      </c>
      <c r="Y234" s="14">
        <f t="shared" si="49"/>
        <v>6</v>
      </c>
      <c r="Z234" s="14">
        <f t="shared" si="50"/>
        <v>2</v>
      </c>
      <c r="AA234" s="14">
        <f t="shared" si="51"/>
        <v>0</v>
      </c>
      <c r="AB234" s="14">
        <f t="shared" si="52"/>
        <v>0</v>
      </c>
      <c r="AC234" s="14">
        <f t="shared" si="53"/>
        <v>0</v>
      </c>
      <c r="AD234" s="14">
        <f t="shared" si="54"/>
        <v>0</v>
      </c>
      <c r="AE234" s="14">
        <f t="shared" si="55"/>
        <v>0</v>
      </c>
      <c r="AF234" s="14">
        <f t="shared" si="56"/>
        <v>0</v>
      </c>
      <c r="AG234" s="14">
        <f t="shared" si="57"/>
        <v>0</v>
      </c>
      <c r="AH234" s="14">
        <f t="shared" si="58"/>
        <v>0</v>
      </c>
      <c r="AI234" s="9">
        <f t="shared" si="59"/>
        <v>35.087719298245609</v>
      </c>
    </row>
    <row r="235" spans="1:35">
      <c r="A235" s="1">
        <v>102599</v>
      </c>
      <c r="B235" s="14">
        <v>14</v>
      </c>
      <c r="C235" s="14">
        <v>6</v>
      </c>
      <c r="D235" s="2">
        <v>13.3</v>
      </c>
      <c r="E235" s="3">
        <v>6</v>
      </c>
      <c r="F235" s="14">
        <v>62</v>
      </c>
      <c r="G235" s="14">
        <v>48</v>
      </c>
      <c r="H235" s="14">
        <v>30</v>
      </c>
      <c r="I235" s="14">
        <v>6</v>
      </c>
      <c r="J235" s="14">
        <v>9</v>
      </c>
      <c r="K235" s="14">
        <v>3</v>
      </c>
      <c r="L235" s="14">
        <v>2</v>
      </c>
      <c r="M235" s="14">
        <v>1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39">
        <v>2</v>
      </c>
      <c r="U235" s="14">
        <f t="shared" si="45"/>
        <v>161</v>
      </c>
      <c r="V235" s="14">
        <f t="shared" si="46"/>
        <v>99</v>
      </c>
      <c r="W235" s="14">
        <f t="shared" si="47"/>
        <v>51</v>
      </c>
      <c r="X235" s="14">
        <f t="shared" si="48"/>
        <v>21</v>
      </c>
      <c r="Y235" s="14">
        <f t="shared" si="49"/>
        <v>15</v>
      </c>
      <c r="Z235" s="14">
        <f t="shared" si="50"/>
        <v>6</v>
      </c>
      <c r="AA235" s="14">
        <f t="shared" si="51"/>
        <v>3</v>
      </c>
      <c r="AB235" s="14">
        <f t="shared" si="52"/>
        <v>1</v>
      </c>
      <c r="AC235" s="14">
        <f t="shared" si="53"/>
        <v>0</v>
      </c>
      <c r="AD235" s="14">
        <f t="shared" si="54"/>
        <v>0</v>
      </c>
      <c r="AE235" s="14">
        <f t="shared" si="55"/>
        <v>0</v>
      </c>
      <c r="AF235" s="14">
        <f t="shared" si="56"/>
        <v>0</v>
      </c>
      <c r="AG235" s="14">
        <f t="shared" si="57"/>
        <v>0</v>
      </c>
      <c r="AH235" s="14">
        <f t="shared" si="58"/>
        <v>0</v>
      </c>
      <c r="AI235" s="9">
        <f t="shared" si="59"/>
        <v>31.677018633540371</v>
      </c>
    </row>
    <row r="236" spans="1:35">
      <c r="A236" s="1">
        <v>102599</v>
      </c>
      <c r="B236" s="14">
        <v>14</v>
      </c>
      <c r="C236" s="14">
        <v>7</v>
      </c>
      <c r="D236" s="2">
        <v>13.36</v>
      </c>
      <c r="E236" s="3">
        <v>6</v>
      </c>
      <c r="F236" s="14">
        <v>106</v>
      </c>
      <c r="G236" s="14">
        <v>99</v>
      </c>
      <c r="H236" s="14">
        <v>69</v>
      </c>
      <c r="I236" s="14">
        <v>28</v>
      </c>
      <c r="J236" s="14">
        <v>26</v>
      </c>
      <c r="K236" s="14">
        <v>9</v>
      </c>
      <c r="L236" s="14">
        <v>8</v>
      </c>
      <c r="M236" s="14">
        <v>1</v>
      </c>
      <c r="N236" s="14">
        <v>0</v>
      </c>
      <c r="O236" s="14">
        <v>1</v>
      </c>
      <c r="P236" s="14">
        <v>0</v>
      </c>
      <c r="Q236" s="14">
        <v>0</v>
      </c>
      <c r="R236" s="14">
        <v>0</v>
      </c>
      <c r="S236" s="14">
        <v>0</v>
      </c>
      <c r="T236" s="39">
        <v>2</v>
      </c>
      <c r="U236" s="14">
        <f t="shared" si="45"/>
        <v>347</v>
      </c>
      <c r="V236" s="14">
        <f t="shared" si="46"/>
        <v>241</v>
      </c>
      <c r="W236" s="14">
        <f t="shared" si="47"/>
        <v>142</v>
      </c>
      <c r="X236" s="14">
        <f t="shared" si="48"/>
        <v>73</v>
      </c>
      <c r="Y236" s="14">
        <f t="shared" si="49"/>
        <v>45</v>
      </c>
      <c r="Z236" s="14">
        <f t="shared" si="50"/>
        <v>19</v>
      </c>
      <c r="AA236" s="14">
        <f t="shared" si="51"/>
        <v>10</v>
      </c>
      <c r="AB236" s="14">
        <f t="shared" si="52"/>
        <v>2</v>
      </c>
      <c r="AC236" s="14">
        <f t="shared" si="53"/>
        <v>1</v>
      </c>
      <c r="AD236" s="14">
        <f t="shared" si="54"/>
        <v>1</v>
      </c>
      <c r="AE236" s="14">
        <f t="shared" si="55"/>
        <v>0</v>
      </c>
      <c r="AF236" s="14">
        <f t="shared" si="56"/>
        <v>0</v>
      </c>
      <c r="AG236" s="14">
        <f t="shared" si="57"/>
        <v>0</v>
      </c>
      <c r="AH236" s="14">
        <f t="shared" si="58"/>
        <v>0</v>
      </c>
      <c r="AI236" s="9">
        <f t="shared" si="59"/>
        <v>40.922190201729109</v>
      </c>
    </row>
    <row r="237" spans="1:35">
      <c r="A237" s="1">
        <v>102599</v>
      </c>
      <c r="B237" s="14">
        <v>14</v>
      </c>
      <c r="C237" s="14">
        <v>8</v>
      </c>
      <c r="D237" s="2">
        <v>13.42</v>
      </c>
      <c r="E237" s="3">
        <v>5</v>
      </c>
      <c r="F237" s="14">
        <v>142</v>
      </c>
      <c r="G237" s="14">
        <v>88</v>
      </c>
      <c r="H237" s="14">
        <v>47</v>
      </c>
      <c r="I237" s="14">
        <v>28</v>
      </c>
      <c r="J237" s="14">
        <v>7</v>
      </c>
      <c r="K237" s="14">
        <v>2</v>
      </c>
      <c r="L237" s="14">
        <v>1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39">
        <v>2</v>
      </c>
      <c r="U237" s="14">
        <f t="shared" si="45"/>
        <v>315</v>
      </c>
      <c r="V237" s="14">
        <f t="shared" si="46"/>
        <v>173</v>
      </c>
      <c r="W237" s="14">
        <f t="shared" si="47"/>
        <v>85</v>
      </c>
      <c r="X237" s="14">
        <f t="shared" si="48"/>
        <v>38</v>
      </c>
      <c r="Y237" s="14">
        <f t="shared" si="49"/>
        <v>10</v>
      </c>
      <c r="Z237" s="14">
        <f t="shared" si="50"/>
        <v>3</v>
      </c>
      <c r="AA237" s="14">
        <f t="shared" si="51"/>
        <v>1</v>
      </c>
      <c r="AB237" s="14">
        <f t="shared" si="52"/>
        <v>0</v>
      </c>
      <c r="AC237" s="14">
        <f t="shared" si="53"/>
        <v>0</v>
      </c>
      <c r="AD237" s="14">
        <f t="shared" si="54"/>
        <v>0</v>
      </c>
      <c r="AE237" s="14">
        <f t="shared" si="55"/>
        <v>0</v>
      </c>
      <c r="AF237" s="14">
        <f t="shared" si="56"/>
        <v>0</v>
      </c>
      <c r="AG237" s="14">
        <f t="shared" si="57"/>
        <v>0</v>
      </c>
      <c r="AH237" s="14">
        <f t="shared" si="58"/>
        <v>0</v>
      </c>
      <c r="AI237" s="9">
        <f t="shared" si="59"/>
        <v>26.984126984126984</v>
      </c>
    </row>
    <row r="238" spans="1:35">
      <c r="A238" s="1">
        <v>102599</v>
      </c>
      <c r="B238" s="14">
        <v>14</v>
      </c>
      <c r="C238" s="14">
        <v>9</v>
      </c>
      <c r="D238" s="2">
        <v>13.47</v>
      </c>
      <c r="E238" s="3">
        <v>5</v>
      </c>
      <c r="F238" s="14">
        <v>85</v>
      </c>
      <c r="G238" s="14">
        <v>52</v>
      </c>
      <c r="H238" s="14">
        <v>37</v>
      </c>
      <c r="I238" s="14">
        <v>18</v>
      </c>
      <c r="J238" s="14">
        <v>11</v>
      </c>
      <c r="K238" s="14">
        <v>6</v>
      </c>
      <c r="L238" s="14">
        <v>1</v>
      </c>
      <c r="M238" s="14">
        <v>2</v>
      </c>
      <c r="N238" s="14">
        <v>1</v>
      </c>
      <c r="O238" s="14">
        <v>1</v>
      </c>
      <c r="P238" s="14">
        <v>0</v>
      </c>
      <c r="Q238" s="14">
        <v>0</v>
      </c>
      <c r="R238" s="14">
        <v>1</v>
      </c>
      <c r="S238" s="14">
        <v>0</v>
      </c>
      <c r="T238" s="39">
        <v>2</v>
      </c>
      <c r="U238" s="14">
        <f t="shared" si="45"/>
        <v>215</v>
      </c>
      <c r="V238" s="14">
        <f t="shared" si="46"/>
        <v>130</v>
      </c>
      <c r="W238" s="14">
        <f t="shared" si="47"/>
        <v>78</v>
      </c>
      <c r="X238" s="14">
        <f t="shared" si="48"/>
        <v>41</v>
      </c>
      <c r="Y238" s="14">
        <f t="shared" si="49"/>
        <v>23</v>
      </c>
      <c r="Z238" s="14">
        <f t="shared" si="50"/>
        <v>12</v>
      </c>
      <c r="AA238" s="14">
        <f t="shared" si="51"/>
        <v>6</v>
      </c>
      <c r="AB238" s="14">
        <f t="shared" si="52"/>
        <v>5</v>
      </c>
      <c r="AC238" s="14">
        <f t="shared" si="53"/>
        <v>3</v>
      </c>
      <c r="AD238" s="14">
        <f t="shared" si="54"/>
        <v>2</v>
      </c>
      <c r="AE238" s="14">
        <f t="shared" si="55"/>
        <v>1</v>
      </c>
      <c r="AF238" s="14">
        <f t="shared" si="56"/>
        <v>1</v>
      </c>
      <c r="AG238" s="14">
        <f t="shared" si="57"/>
        <v>1</v>
      </c>
      <c r="AH238" s="14">
        <f t="shared" si="58"/>
        <v>0</v>
      </c>
      <c r="AI238" s="9">
        <f t="shared" si="59"/>
        <v>36.279069767441861</v>
      </c>
    </row>
    <row r="239" spans="1:35">
      <c r="A239" s="1">
        <v>102599</v>
      </c>
      <c r="B239" s="14">
        <v>14</v>
      </c>
      <c r="C239" s="14">
        <v>10</v>
      </c>
      <c r="D239" s="2">
        <v>13.52</v>
      </c>
      <c r="E239" s="3">
        <v>6</v>
      </c>
      <c r="F239" s="14">
        <v>195</v>
      </c>
      <c r="G239" s="14">
        <v>116</v>
      </c>
      <c r="H239" s="14">
        <v>89</v>
      </c>
      <c r="I239" s="14">
        <v>52</v>
      </c>
      <c r="J239" s="14">
        <v>27</v>
      </c>
      <c r="K239" s="14">
        <v>8</v>
      </c>
      <c r="L239" s="14">
        <v>3</v>
      </c>
      <c r="M239" s="14">
        <v>1</v>
      </c>
      <c r="N239" s="14">
        <v>1</v>
      </c>
      <c r="O239" s="14">
        <v>1</v>
      </c>
      <c r="P239" s="14">
        <v>0</v>
      </c>
      <c r="Q239" s="14">
        <v>0</v>
      </c>
      <c r="R239" s="14">
        <v>0</v>
      </c>
      <c r="S239" s="14">
        <v>0</v>
      </c>
      <c r="T239" s="39">
        <v>2</v>
      </c>
      <c r="U239" s="14">
        <f t="shared" si="45"/>
        <v>493</v>
      </c>
      <c r="V239" s="14">
        <f t="shared" si="46"/>
        <v>298</v>
      </c>
      <c r="W239" s="14">
        <f t="shared" si="47"/>
        <v>182</v>
      </c>
      <c r="X239" s="14">
        <f t="shared" si="48"/>
        <v>93</v>
      </c>
      <c r="Y239" s="14">
        <f t="shared" si="49"/>
        <v>41</v>
      </c>
      <c r="Z239" s="14">
        <f t="shared" si="50"/>
        <v>14</v>
      </c>
      <c r="AA239" s="14">
        <f t="shared" si="51"/>
        <v>6</v>
      </c>
      <c r="AB239" s="14">
        <f t="shared" si="52"/>
        <v>3</v>
      </c>
      <c r="AC239" s="14">
        <f t="shared" si="53"/>
        <v>2</v>
      </c>
      <c r="AD239" s="14">
        <f t="shared" si="54"/>
        <v>1</v>
      </c>
      <c r="AE239" s="14">
        <f t="shared" si="55"/>
        <v>0</v>
      </c>
      <c r="AF239" s="14">
        <f t="shared" si="56"/>
        <v>0</v>
      </c>
      <c r="AG239" s="14">
        <f t="shared" si="57"/>
        <v>0</v>
      </c>
      <c r="AH239" s="14">
        <f t="shared" si="58"/>
        <v>0</v>
      </c>
      <c r="AI239" s="9">
        <f t="shared" si="59"/>
        <v>36.916835699797161</v>
      </c>
    </row>
    <row r="240" spans="1:35">
      <c r="A240" s="1">
        <v>102599</v>
      </c>
      <c r="B240" s="14">
        <v>14</v>
      </c>
      <c r="C240" s="14">
        <v>11</v>
      </c>
      <c r="D240" s="2">
        <v>13.58</v>
      </c>
      <c r="E240" s="3">
        <v>6</v>
      </c>
      <c r="F240" s="14">
        <v>144</v>
      </c>
      <c r="G240" s="14">
        <v>87</v>
      </c>
      <c r="H240" s="14">
        <v>51</v>
      </c>
      <c r="I240" s="14">
        <v>34</v>
      </c>
      <c r="J240" s="14">
        <v>17</v>
      </c>
      <c r="K240" s="14">
        <v>7</v>
      </c>
      <c r="L240" s="14">
        <v>2</v>
      </c>
      <c r="M240" s="14">
        <v>1</v>
      </c>
      <c r="N240" s="14">
        <v>0</v>
      </c>
      <c r="O240" s="14">
        <v>1</v>
      </c>
      <c r="P240" s="14">
        <v>0</v>
      </c>
      <c r="Q240" s="14">
        <v>0</v>
      </c>
      <c r="R240" s="14">
        <v>0</v>
      </c>
      <c r="S240" s="14">
        <v>0</v>
      </c>
      <c r="T240" s="39">
        <v>2</v>
      </c>
      <c r="U240" s="14">
        <f t="shared" si="45"/>
        <v>344</v>
      </c>
      <c r="V240" s="14">
        <f t="shared" si="46"/>
        <v>200</v>
      </c>
      <c r="W240" s="14">
        <f t="shared" si="47"/>
        <v>113</v>
      </c>
      <c r="X240" s="14">
        <f t="shared" si="48"/>
        <v>62</v>
      </c>
      <c r="Y240" s="14">
        <f t="shared" si="49"/>
        <v>28</v>
      </c>
      <c r="Z240" s="14">
        <f t="shared" si="50"/>
        <v>11</v>
      </c>
      <c r="AA240" s="14">
        <f t="shared" si="51"/>
        <v>4</v>
      </c>
      <c r="AB240" s="14">
        <f t="shared" si="52"/>
        <v>2</v>
      </c>
      <c r="AC240" s="14">
        <f t="shared" si="53"/>
        <v>1</v>
      </c>
      <c r="AD240" s="14">
        <f t="shared" si="54"/>
        <v>1</v>
      </c>
      <c r="AE240" s="14">
        <f t="shared" si="55"/>
        <v>0</v>
      </c>
      <c r="AF240" s="14">
        <f t="shared" si="56"/>
        <v>0</v>
      </c>
      <c r="AG240" s="14">
        <f t="shared" si="57"/>
        <v>0</v>
      </c>
      <c r="AH240" s="14">
        <f t="shared" si="58"/>
        <v>0</v>
      </c>
      <c r="AI240" s="9">
        <f t="shared" si="59"/>
        <v>32.848837209302324</v>
      </c>
    </row>
    <row r="241" spans="1:35">
      <c r="A241" s="1">
        <v>102599</v>
      </c>
      <c r="B241" s="14">
        <v>14</v>
      </c>
      <c r="C241" s="14">
        <v>12</v>
      </c>
      <c r="D241" s="2">
        <v>13.64</v>
      </c>
      <c r="E241" s="3">
        <v>5</v>
      </c>
      <c r="F241" s="14">
        <v>166</v>
      </c>
      <c r="G241" s="14">
        <v>135</v>
      </c>
      <c r="H241" s="14">
        <v>83</v>
      </c>
      <c r="I241" s="14">
        <v>56</v>
      </c>
      <c r="J241" s="14">
        <v>33</v>
      </c>
      <c r="K241" s="14">
        <v>7</v>
      </c>
      <c r="L241" s="14">
        <v>4</v>
      </c>
      <c r="M241" s="14">
        <v>5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39">
        <v>2</v>
      </c>
      <c r="U241" s="14">
        <f t="shared" si="45"/>
        <v>489</v>
      </c>
      <c r="V241" s="14">
        <f t="shared" si="46"/>
        <v>323</v>
      </c>
      <c r="W241" s="14">
        <f t="shared" si="47"/>
        <v>188</v>
      </c>
      <c r="X241" s="14">
        <f t="shared" si="48"/>
        <v>105</v>
      </c>
      <c r="Y241" s="14">
        <f t="shared" si="49"/>
        <v>49</v>
      </c>
      <c r="Z241" s="14">
        <f t="shared" si="50"/>
        <v>16</v>
      </c>
      <c r="AA241" s="14">
        <f t="shared" si="51"/>
        <v>9</v>
      </c>
      <c r="AB241" s="14">
        <f t="shared" si="52"/>
        <v>5</v>
      </c>
      <c r="AC241" s="14">
        <f t="shared" si="53"/>
        <v>0</v>
      </c>
      <c r="AD241" s="14">
        <f t="shared" si="54"/>
        <v>0</v>
      </c>
      <c r="AE241" s="14">
        <f t="shared" si="55"/>
        <v>0</v>
      </c>
      <c r="AF241" s="14">
        <f t="shared" si="56"/>
        <v>0</v>
      </c>
      <c r="AG241" s="14">
        <f t="shared" si="57"/>
        <v>0</v>
      </c>
      <c r="AH241" s="14">
        <f t="shared" si="58"/>
        <v>0</v>
      </c>
      <c r="AI241" s="9">
        <f t="shared" si="59"/>
        <v>38.445807770961146</v>
      </c>
    </row>
    <row r="242" spans="1:35">
      <c r="A242" s="1">
        <v>102599</v>
      </c>
      <c r="B242" s="14">
        <v>14</v>
      </c>
      <c r="C242" s="14">
        <v>13</v>
      </c>
      <c r="D242" s="2">
        <v>13.69</v>
      </c>
      <c r="E242" s="3">
        <v>5</v>
      </c>
      <c r="F242" s="14">
        <v>163</v>
      </c>
      <c r="G242" s="14">
        <v>126</v>
      </c>
      <c r="H242" s="14">
        <v>88</v>
      </c>
      <c r="I242" s="14">
        <v>55</v>
      </c>
      <c r="J242" s="14">
        <v>40</v>
      </c>
      <c r="K242" s="14">
        <v>20</v>
      </c>
      <c r="L242" s="14">
        <v>8</v>
      </c>
      <c r="M242" s="14">
        <v>1</v>
      </c>
      <c r="N242" s="14">
        <v>1</v>
      </c>
      <c r="O242" s="14">
        <v>0</v>
      </c>
      <c r="P242" s="14">
        <v>0</v>
      </c>
      <c r="Q242" s="14">
        <v>0</v>
      </c>
      <c r="R242" s="14">
        <v>1</v>
      </c>
      <c r="S242" s="14">
        <v>0</v>
      </c>
      <c r="T242" s="39">
        <v>2</v>
      </c>
      <c r="U242" s="14">
        <f t="shared" si="45"/>
        <v>503</v>
      </c>
      <c r="V242" s="14">
        <f t="shared" si="46"/>
        <v>340</v>
      </c>
      <c r="W242" s="14">
        <f t="shared" si="47"/>
        <v>214</v>
      </c>
      <c r="X242" s="14">
        <f t="shared" si="48"/>
        <v>126</v>
      </c>
      <c r="Y242" s="14">
        <f t="shared" si="49"/>
        <v>71</v>
      </c>
      <c r="Z242" s="14">
        <f t="shared" si="50"/>
        <v>31</v>
      </c>
      <c r="AA242" s="14">
        <f t="shared" si="51"/>
        <v>11</v>
      </c>
      <c r="AB242" s="14">
        <f t="shared" si="52"/>
        <v>3</v>
      </c>
      <c r="AC242" s="14">
        <f t="shared" si="53"/>
        <v>2</v>
      </c>
      <c r="AD242" s="14">
        <f t="shared" si="54"/>
        <v>1</v>
      </c>
      <c r="AE242" s="14">
        <f t="shared" si="55"/>
        <v>1</v>
      </c>
      <c r="AF242" s="14">
        <f t="shared" si="56"/>
        <v>1</v>
      </c>
      <c r="AG242" s="14">
        <f t="shared" si="57"/>
        <v>1</v>
      </c>
      <c r="AH242" s="14">
        <f t="shared" si="58"/>
        <v>0</v>
      </c>
      <c r="AI242" s="9">
        <f t="shared" si="59"/>
        <v>42.544731610337969</v>
      </c>
    </row>
    <row r="243" spans="1:35">
      <c r="A243" s="1">
        <v>102599</v>
      </c>
      <c r="B243" s="14">
        <v>14</v>
      </c>
      <c r="C243" s="14">
        <v>14</v>
      </c>
      <c r="D243" s="2">
        <v>13.74</v>
      </c>
      <c r="E243" s="3">
        <v>5</v>
      </c>
      <c r="F243" s="14">
        <v>101</v>
      </c>
      <c r="G243" s="14">
        <v>78</v>
      </c>
      <c r="H243" s="14">
        <v>60</v>
      </c>
      <c r="I243" s="14">
        <v>22</v>
      </c>
      <c r="J243" s="14">
        <v>23</v>
      </c>
      <c r="K243" s="14">
        <v>10</v>
      </c>
      <c r="L243" s="14">
        <v>4</v>
      </c>
      <c r="M243" s="14">
        <v>1</v>
      </c>
      <c r="N243" s="14">
        <v>1</v>
      </c>
      <c r="O243" s="14">
        <v>0</v>
      </c>
      <c r="P243" s="14">
        <v>1</v>
      </c>
      <c r="Q243" s="14">
        <v>2</v>
      </c>
      <c r="R243" s="14">
        <v>0</v>
      </c>
      <c r="S243" s="14">
        <v>0</v>
      </c>
      <c r="T243" s="39">
        <v>2</v>
      </c>
      <c r="U243" s="14">
        <f t="shared" si="45"/>
        <v>303</v>
      </c>
      <c r="V243" s="14">
        <f t="shared" si="46"/>
        <v>202</v>
      </c>
      <c r="W243" s="14">
        <f t="shared" si="47"/>
        <v>124</v>
      </c>
      <c r="X243" s="14">
        <f t="shared" si="48"/>
        <v>64</v>
      </c>
      <c r="Y243" s="14">
        <f t="shared" si="49"/>
        <v>42</v>
      </c>
      <c r="Z243" s="14">
        <f t="shared" si="50"/>
        <v>19</v>
      </c>
      <c r="AA243" s="14">
        <f t="shared" si="51"/>
        <v>9</v>
      </c>
      <c r="AB243" s="14">
        <f t="shared" si="52"/>
        <v>5</v>
      </c>
      <c r="AC243" s="14">
        <f t="shared" si="53"/>
        <v>4</v>
      </c>
      <c r="AD243" s="14">
        <f t="shared" si="54"/>
        <v>3</v>
      </c>
      <c r="AE243" s="14">
        <f t="shared" si="55"/>
        <v>3</v>
      </c>
      <c r="AF243" s="14">
        <f t="shared" si="56"/>
        <v>2</v>
      </c>
      <c r="AG243" s="14">
        <f t="shared" si="57"/>
        <v>0</v>
      </c>
      <c r="AH243" s="14">
        <f t="shared" si="58"/>
        <v>0</v>
      </c>
      <c r="AI243" s="9">
        <f t="shared" si="59"/>
        <v>40.924092409240927</v>
      </c>
    </row>
    <row r="244" spans="1:35">
      <c r="A244" s="1">
        <v>102599</v>
      </c>
      <c r="B244" s="14">
        <v>14</v>
      </c>
      <c r="C244" s="14">
        <v>15</v>
      </c>
      <c r="D244" s="2">
        <v>13.79</v>
      </c>
      <c r="E244" s="3">
        <v>5</v>
      </c>
      <c r="F244" s="14">
        <v>177</v>
      </c>
      <c r="G244" s="14">
        <v>146</v>
      </c>
      <c r="H244" s="14">
        <v>115</v>
      </c>
      <c r="I244" s="14">
        <v>80</v>
      </c>
      <c r="J244" s="14">
        <v>30</v>
      </c>
      <c r="K244" s="14">
        <v>12</v>
      </c>
      <c r="L244" s="14">
        <v>2</v>
      </c>
      <c r="M244" s="14">
        <v>2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39">
        <v>2</v>
      </c>
      <c r="U244" s="14">
        <f t="shared" si="45"/>
        <v>564</v>
      </c>
      <c r="V244" s="14">
        <f t="shared" si="46"/>
        <v>387</v>
      </c>
      <c r="W244" s="14">
        <f t="shared" si="47"/>
        <v>241</v>
      </c>
      <c r="X244" s="14">
        <f t="shared" si="48"/>
        <v>126</v>
      </c>
      <c r="Y244" s="14">
        <f t="shared" si="49"/>
        <v>46</v>
      </c>
      <c r="Z244" s="14">
        <f t="shared" si="50"/>
        <v>16</v>
      </c>
      <c r="AA244" s="14">
        <f t="shared" si="51"/>
        <v>4</v>
      </c>
      <c r="AB244" s="14">
        <f t="shared" si="52"/>
        <v>2</v>
      </c>
      <c r="AC244" s="14">
        <f t="shared" si="53"/>
        <v>0</v>
      </c>
      <c r="AD244" s="14">
        <f t="shared" si="54"/>
        <v>0</v>
      </c>
      <c r="AE244" s="14">
        <f t="shared" si="55"/>
        <v>0</v>
      </c>
      <c r="AF244" s="14">
        <f t="shared" si="56"/>
        <v>0</v>
      </c>
      <c r="AG244" s="14">
        <f t="shared" si="57"/>
        <v>0</v>
      </c>
      <c r="AH244" s="14">
        <f t="shared" si="58"/>
        <v>0</v>
      </c>
      <c r="AI244" s="9">
        <f t="shared" si="59"/>
        <v>42.730496453900706</v>
      </c>
    </row>
    <row r="245" spans="1:35">
      <c r="A245" s="1">
        <v>102599</v>
      </c>
      <c r="B245" s="14">
        <v>14</v>
      </c>
      <c r="C245" s="14">
        <v>16</v>
      </c>
      <c r="D245" s="2">
        <v>13.84</v>
      </c>
      <c r="E245" s="3">
        <v>5</v>
      </c>
      <c r="F245" s="14">
        <v>159</v>
      </c>
      <c r="G245" s="14">
        <v>114</v>
      </c>
      <c r="H245" s="14">
        <v>67</v>
      </c>
      <c r="I245" s="14">
        <v>37</v>
      </c>
      <c r="J245" s="14">
        <v>15</v>
      </c>
      <c r="K245" s="14">
        <v>6</v>
      </c>
      <c r="L245" s="14">
        <v>1</v>
      </c>
      <c r="M245" s="14">
        <v>0</v>
      </c>
      <c r="N245" s="14">
        <v>0</v>
      </c>
      <c r="O245" s="14">
        <v>1</v>
      </c>
      <c r="P245" s="14">
        <v>0</v>
      </c>
      <c r="Q245" s="14">
        <v>0</v>
      </c>
      <c r="R245" s="14">
        <v>0</v>
      </c>
      <c r="S245" s="14">
        <v>0</v>
      </c>
      <c r="T245" s="39">
        <v>2</v>
      </c>
      <c r="U245" s="14">
        <f t="shared" si="45"/>
        <v>400</v>
      </c>
      <c r="V245" s="14">
        <f t="shared" si="46"/>
        <v>241</v>
      </c>
      <c r="W245" s="14">
        <f t="shared" si="47"/>
        <v>127</v>
      </c>
      <c r="X245" s="14">
        <f t="shared" si="48"/>
        <v>60</v>
      </c>
      <c r="Y245" s="14">
        <f t="shared" si="49"/>
        <v>23</v>
      </c>
      <c r="Z245" s="14">
        <f t="shared" si="50"/>
        <v>8</v>
      </c>
      <c r="AA245" s="14">
        <f t="shared" si="51"/>
        <v>2</v>
      </c>
      <c r="AB245" s="14">
        <f t="shared" si="52"/>
        <v>1</v>
      </c>
      <c r="AC245" s="14">
        <f t="shared" si="53"/>
        <v>1</v>
      </c>
      <c r="AD245" s="14">
        <f t="shared" si="54"/>
        <v>1</v>
      </c>
      <c r="AE245" s="14">
        <f t="shared" si="55"/>
        <v>0</v>
      </c>
      <c r="AF245" s="14">
        <f t="shared" si="56"/>
        <v>0</v>
      </c>
      <c r="AG245" s="14">
        <f t="shared" si="57"/>
        <v>0</v>
      </c>
      <c r="AH245" s="14">
        <f t="shared" si="58"/>
        <v>0</v>
      </c>
      <c r="AI245" s="9">
        <f t="shared" si="59"/>
        <v>31.75</v>
      </c>
    </row>
    <row r="246" spans="1:35">
      <c r="A246" s="1">
        <v>102599</v>
      </c>
      <c r="B246" s="14">
        <v>14</v>
      </c>
      <c r="C246" s="14">
        <v>17</v>
      </c>
      <c r="D246" s="2">
        <v>13.89</v>
      </c>
      <c r="E246" s="3">
        <v>5</v>
      </c>
      <c r="F246" s="14">
        <v>44</v>
      </c>
      <c r="G246" s="14">
        <v>35</v>
      </c>
      <c r="H246" s="14">
        <v>32</v>
      </c>
      <c r="I246" s="14">
        <v>11</v>
      </c>
      <c r="J246" s="14">
        <v>5</v>
      </c>
      <c r="K246" s="14">
        <v>3</v>
      </c>
      <c r="L246" s="14">
        <v>0</v>
      </c>
      <c r="M246" s="14">
        <v>0</v>
      </c>
      <c r="N246" s="14">
        <v>0</v>
      </c>
      <c r="O246" s="14">
        <v>0</v>
      </c>
      <c r="P246" s="14">
        <v>2</v>
      </c>
      <c r="Q246" s="14">
        <v>0</v>
      </c>
      <c r="R246" s="14">
        <v>0</v>
      </c>
      <c r="S246" s="14">
        <v>0</v>
      </c>
      <c r="T246" s="39">
        <v>2</v>
      </c>
      <c r="U246" s="14">
        <f t="shared" si="45"/>
        <v>132</v>
      </c>
      <c r="V246" s="14">
        <f t="shared" si="46"/>
        <v>88</v>
      </c>
      <c r="W246" s="14">
        <f t="shared" si="47"/>
        <v>53</v>
      </c>
      <c r="X246" s="14">
        <f t="shared" si="48"/>
        <v>21</v>
      </c>
      <c r="Y246" s="14">
        <f t="shared" si="49"/>
        <v>10</v>
      </c>
      <c r="Z246" s="14">
        <f t="shared" si="50"/>
        <v>5</v>
      </c>
      <c r="AA246" s="14">
        <f t="shared" si="51"/>
        <v>2</v>
      </c>
      <c r="AB246" s="14">
        <f t="shared" si="52"/>
        <v>2</v>
      </c>
      <c r="AC246" s="14">
        <f t="shared" si="53"/>
        <v>2</v>
      </c>
      <c r="AD246" s="14">
        <f t="shared" si="54"/>
        <v>2</v>
      </c>
      <c r="AE246" s="14">
        <f t="shared" si="55"/>
        <v>2</v>
      </c>
      <c r="AF246" s="14">
        <f t="shared" si="56"/>
        <v>0</v>
      </c>
      <c r="AG246" s="14">
        <f t="shared" si="57"/>
        <v>0</v>
      </c>
      <c r="AH246" s="14">
        <f t="shared" si="58"/>
        <v>0</v>
      </c>
      <c r="AI246" s="9">
        <f t="shared" si="59"/>
        <v>40.151515151515149</v>
      </c>
    </row>
    <row r="247" spans="1:35">
      <c r="A247" s="1">
        <v>102599</v>
      </c>
      <c r="B247" s="14">
        <v>14</v>
      </c>
      <c r="C247" s="14">
        <v>18</v>
      </c>
      <c r="D247" s="2">
        <v>13.94</v>
      </c>
      <c r="E247" s="3">
        <v>5</v>
      </c>
      <c r="F247" s="14">
        <v>51</v>
      </c>
      <c r="G247" s="14">
        <v>24</v>
      </c>
      <c r="H247" s="14">
        <v>18</v>
      </c>
      <c r="I247" s="14">
        <v>10</v>
      </c>
      <c r="J247" s="14">
        <v>2</v>
      </c>
      <c r="K247" s="14">
        <v>0</v>
      </c>
      <c r="L247" s="14">
        <v>0</v>
      </c>
      <c r="M247" s="14">
        <v>1</v>
      </c>
      <c r="N247" s="14">
        <v>1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39">
        <v>2</v>
      </c>
      <c r="U247" s="14">
        <f t="shared" si="45"/>
        <v>107</v>
      </c>
      <c r="V247" s="14">
        <f t="shared" si="46"/>
        <v>56</v>
      </c>
      <c r="W247" s="14">
        <f t="shared" si="47"/>
        <v>32</v>
      </c>
      <c r="X247" s="14">
        <f t="shared" si="48"/>
        <v>14</v>
      </c>
      <c r="Y247" s="14">
        <f t="shared" si="49"/>
        <v>4</v>
      </c>
      <c r="Z247" s="14">
        <f t="shared" si="50"/>
        <v>2</v>
      </c>
      <c r="AA247" s="14">
        <f t="shared" si="51"/>
        <v>2</v>
      </c>
      <c r="AB247" s="14">
        <f t="shared" si="52"/>
        <v>2</v>
      </c>
      <c r="AC247" s="14">
        <f t="shared" si="53"/>
        <v>1</v>
      </c>
      <c r="AD247" s="14">
        <f t="shared" si="54"/>
        <v>0</v>
      </c>
      <c r="AE247" s="14">
        <f t="shared" si="55"/>
        <v>0</v>
      </c>
      <c r="AF247" s="14">
        <f t="shared" si="56"/>
        <v>0</v>
      </c>
      <c r="AG247" s="14">
        <f t="shared" si="57"/>
        <v>0</v>
      </c>
      <c r="AH247" s="14">
        <f t="shared" si="58"/>
        <v>0</v>
      </c>
      <c r="AI247" s="9">
        <f t="shared" si="59"/>
        <v>29.906542056074763</v>
      </c>
    </row>
    <row r="248" spans="1:35">
      <c r="A248" s="1">
        <v>102599</v>
      </c>
      <c r="B248" s="14">
        <v>14</v>
      </c>
      <c r="C248" s="14">
        <v>19</v>
      </c>
      <c r="D248" s="2">
        <v>13.99</v>
      </c>
      <c r="E248" s="3">
        <v>6</v>
      </c>
      <c r="F248" s="14">
        <v>55</v>
      </c>
      <c r="G248" s="14">
        <v>35</v>
      </c>
      <c r="H248" s="14">
        <v>19</v>
      </c>
      <c r="I248" s="14">
        <v>7</v>
      </c>
      <c r="J248" s="14">
        <v>1</v>
      </c>
      <c r="K248" s="14">
        <v>0</v>
      </c>
      <c r="L248" s="14">
        <v>0</v>
      </c>
      <c r="M248" s="14">
        <v>0</v>
      </c>
      <c r="N248" s="14">
        <v>1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39">
        <v>2</v>
      </c>
      <c r="U248" s="14">
        <f t="shared" si="45"/>
        <v>118</v>
      </c>
      <c r="V248" s="14">
        <f t="shared" si="46"/>
        <v>63</v>
      </c>
      <c r="W248" s="14">
        <f t="shared" si="47"/>
        <v>28</v>
      </c>
      <c r="X248" s="14">
        <f t="shared" si="48"/>
        <v>9</v>
      </c>
      <c r="Y248" s="14">
        <f t="shared" si="49"/>
        <v>2</v>
      </c>
      <c r="Z248" s="14">
        <f t="shared" si="50"/>
        <v>1</v>
      </c>
      <c r="AA248" s="14">
        <f t="shared" si="51"/>
        <v>1</v>
      </c>
      <c r="AB248" s="14">
        <f t="shared" si="52"/>
        <v>1</v>
      </c>
      <c r="AC248" s="14">
        <f t="shared" si="53"/>
        <v>1</v>
      </c>
      <c r="AD248" s="14">
        <f t="shared" si="54"/>
        <v>0</v>
      </c>
      <c r="AE248" s="14">
        <f t="shared" si="55"/>
        <v>0</v>
      </c>
      <c r="AF248" s="14">
        <f t="shared" si="56"/>
        <v>0</v>
      </c>
      <c r="AG248" s="14">
        <f t="shared" si="57"/>
        <v>0</v>
      </c>
      <c r="AH248" s="14">
        <f t="shared" si="58"/>
        <v>0</v>
      </c>
      <c r="AI248" s="9">
        <f t="shared" si="59"/>
        <v>23.728813559322035</v>
      </c>
    </row>
    <row r="249" spans="1:35">
      <c r="A249" s="1">
        <v>102699</v>
      </c>
      <c r="B249" s="14">
        <v>15</v>
      </c>
      <c r="C249" s="14">
        <v>1</v>
      </c>
      <c r="D249" s="2">
        <v>14.05</v>
      </c>
      <c r="E249" s="3">
        <v>6.3</v>
      </c>
      <c r="F249" s="14">
        <v>94</v>
      </c>
      <c r="G249" s="14">
        <v>45</v>
      </c>
      <c r="H249" s="14">
        <v>24</v>
      </c>
      <c r="I249" s="14">
        <v>11</v>
      </c>
      <c r="J249" s="14">
        <v>4</v>
      </c>
      <c r="K249" s="14">
        <v>7</v>
      </c>
      <c r="L249" s="14">
        <v>0</v>
      </c>
      <c r="M249" s="14">
        <v>0</v>
      </c>
      <c r="N249" s="14">
        <v>1</v>
      </c>
      <c r="O249" s="14">
        <v>1</v>
      </c>
      <c r="P249" s="14">
        <v>0</v>
      </c>
      <c r="Q249" s="14">
        <v>0</v>
      </c>
      <c r="R249" s="14">
        <v>0</v>
      </c>
      <c r="S249" s="14">
        <v>0</v>
      </c>
      <c r="T249" s="39">
        <v>2</v>
      </c>
      <c r="U249" s="14">
        <f t="shared" si="45"/>
        <v>187</v>
      </c>
      <c r="V249" s="14">
        <f t="shared" si="46"/>
        <v>93</v>
      </c>
      <c r="W249" s="14">
        <f t="shared" si="47"/>
        <v>48</v>
      </c>
      <c r="X249" s="14">
        <f t="shared" si="48"/>
        <v>24</v>
      </c>
      <c r="Y249" s="14">
        <f t="shared" si="49"/>
        <v>13</v>
      </c>
      <c r="Z249" s="14">
        <f t="shared" si="50"/>
        <v>9</v>
      </c>
      <c r="AA249" s="14">
        <f t="shared" si="51"/>
        <v>2</v>
      </c>
      <c r="AB249" s="14">
        <f t="shared" si="52"/>
        <v>2</v>
      </c>
      <c r="AC249" s="14">
        <f t="shared" si="53"/>
        <v>2</v>
      </c>
      <c r="AD249" s="14">
        <f t="shared" si="54"/>
        <v>1</v>
      </c>
      <c r="AE249" s="14">
        <f t="shared" si="55"/>
        <v>0</v>
      </c>
      <c r="AF249" s="14">
        <f t="shared" si="56"/>
        <v>0</v>
      </c>
      <c r="AG249" s="14">
        <f t="shared" si="57"/>
        <v>0</v>
      </c>
      <c r="AH249" s="14">
        <f t="shared" si="58"/>
        <v>0</v>
      </c>
      <c r="AI249" s="9">
        <f t="shared" si="59"/>
        <v>25.668449197860966</v>
      </c>
    </row>
    <row r="250" spans="1:35">
      <c r="A250" s="1">
        <v>102699</v>
      </c>
      <c r="B250" s="14">
        <v>15</v>
      </c>
      <c r="C250" s="14">
        <v>2</v>
      </c>
      <c r="D250" s="2">
        <v>14.113</v>
      </c>
      <c r="E250" s="3">
        <v>5.3</v>
      </c>
      <c r="F250" s="14">
        <v>59</v>
      </c>
      <c r="G250" s="14">
        <v>28</v>
      </c>
      <c r="H250" s="14">
        <v>21</v>
      </c>
      <c r="I250" s="14">
        <v>11</v>
      </c>
      <c r="J250" s="14">
        <v>3</v>
      </c>
      <c r="K250" s="14">
        <v>6</v>
      </c>
      <c r="L250" s="14">
        <v>1</v>
      </c>
      <c r="M250" s="14">
        <v>1</v>
      </c>
      <c r="N250" s="14">
        <v>2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39">
        <v>2</v>
      </c>
      <c r="U250" s="14">
        <f t="shared" si="45"/>
        <v>132</v>
      </c>
      <c r="V250" s="14">
        <f t="shared" si="46"/>
        <v>73</v>
      </c>
      <c r="W250" s="14">
        <f t="shared" si="47"/>
        <v>45</v>
      </c>
      <c r="X250" s="14">
        <f t="shared" si="48"/>
        <v>24</v>
      </c>
      <c r="Y250" s="14">
        <f t="shared" si="49"/>
        <v>13</v>
      </c>
      <c r="Z250" s="14">
        <f t="shared" si="50"/>
        <v>10</v>
      </c>
      <c r="AA250" s="14">
        <f t="shared" si="51"/>
        <v>4</v>
      </c>
      <c r="AB250" s="14">
        <f t="shared" si="52"/>
        <v>3</v>
      </c>
      <c r="AC250" s="14">
        <f t="shared" si="53"/>
        <v>2</v>
      </c>
      <c r="AD250" s="14">
        <f t="shared" si="54"/>
        <v>0</v>
      </c>
      <c r="AE250" s="14">
        <f t="shared" si="55"/>
        <v>0</v>
      </c>
      <c r="AF250" s="14">
        <f t="shared" si="56"/>
        <v>0</v>
      </c>
      <c r="AG250" s="14">
        <f t="shared" si="57"/>
        <v>0</v>
      </c>
      <c r="AH250" s="14">
        <f t="shared" si="58"/>
        <v>0</v>
      </c>
      <c r="AI250" s="9">
        <f t="shared" si="59"/>
        <v>34.090909090909086</v>
      </c>
    </row>
    <row r="251" spans="1:35">
      <c r="A251" s="1">
        <v>102699</v>
      </c>
      <c r="B251" s="14">
        <v>15</v>
      </c>
      <c r="C251" s="14">
        <v>3</v>
      </c>
      <c r="D251" s="2">
        <v>14.166</v>
      </c>
      <c r="E251" s="3">
        <v>5.3</v>
      </c>
      <c r="F251" s="14">
        <v>96</v>
      </c>
      <c r="G251" s="14">
        <v>69</v>
      </c>
      <c r="H251" s="14">
        <v>47</v>
      </c>
      <c r="I251" s="14">
        <v>36</v>
      </c>
      <c r="J251" s="14">
        <v>24</v>
      </c>
      <c r="K251" s="14">
        <v>17</v>
      </c>
      <c r="L251" s="14">
        <v>9</v>
      </c>
      <c r="M251" s="14">
        <v>2</v>
      </c>
      <c r="N251" s="14">
        <v>5</v>
      </c>
      <c r="O251" s="14">
        <v>2</v>
      </c>
      <c r="P251" s="14">
        <v>1</v>
      </c>
      <c r="Q251" s="14">
        <v>0</v>
      </c>
      <c r="R251" s="14">
        <v>1</v>
      </c>
      <c r="S251" s="14">
        <v>0</v>
      </c>
      <c r="T251" s="39">
        <v>2</v>
      </c>
      <c r="U251" s="14">
        <f t="shared" si="45"/>
        <v>309</v>
      </c>
      <c r="V251" s="14">
        <f t="shared" si="46"/>
        <v>213</v>
      </c>
      <c r="W251" s="14">
        <f t="shared" si="47"/>
        <v>144</v>
      </c>
      <c r="X251" s="14">
        <f t="shared" si="48"/>
        <v>97</v>
      </c>
      <c r="Y251" s="14">
        <f t="shared" si="49"/>
        <v>61</v>
      </c>
      <c r="Z251" s="14">
        <f t="shared" si="50"/>
        <v>37</v>
      </c>
      <c r="AA251" s="14">
        <f t="shared" si="51"/>
        <v>20</v>
      </c>
      <c r="AB251" s="14">
        <f t="shared" si="52"/>
        <v>11</v>
      </c>
      <c r="AC251" s="14">
        <f t="shared" si="53"/>
        <v>9</v>
      </c>
      <c r="AD251" s="14">
        <f t="shared" si="54"/>
        <v>4</v>
      </c>
      <c r="AE251" s="14">
        <f t="shared" si="55"/>
        <v>2</v>
      </c>
      <c r="AF251" s="14">
        <f t="shared" si="56"/>
        <v>1</v>
      </c>
      <c r="AG251" s="14">
        <f t="shared" si="57"/>
        <v>1</v>
      </c>
      <c r="AH251" s="14">
        <f t="shared" si="58"/>
        <v>0</v>
      </c>
      <c r="AI251" s="9">
        <f t="shared" si="59"/>
        <v>46.601941747572816</v>
      </c>
    </row>
    <row r="252" spans="1:35">
      <c r="A252" s="1">
        <v>102699</v>
      </c>
      <c r="B252" s="14">
        <v>15</v>
      </c>
      <c r="C252" s="14">
        <v>4</v>
      </c>
      <c r="D252" s="2">
        <v>14.218999999999999</v>
      </c>
      <c r="E252" s="3">
        <v>6.3</v>
      </c>
      <c r="F252" s="14">
        <v>33</v>
      </c>
      <c r="G252" s="14">
        <v>25</v>
      </c>
      <c r="H252" s="14">
        <v>19</v>
      </c>
      <c r="I252" s="14">
        <v>15</v>
      </c>
      <c r="J252" s="14">
        <v>10</v>
      </c>
      <c r="K252" s="14">
        <v>2</v>
      </c>
      <c r="L252" s="14">
        <v>1</v>
      </c>
      <c r="M252" s="14">
        <v>0</v>
      </c>
      <c r="N252" s="14">
        <v>2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39">
        <v>2</v>
      </c>
      <c r="U252" s="14">
        <f t="shared" si="45"/>
        <v>107</v>
      </c>
      <c r="V252" s="14">
        <f t="shared" si="46"/>
        <v>74</v>
      </c>
      <c r="W252" s="14">
        <f t="shared" si="47"/>
        <v>49</v>
      </c>
      <c r="X252" s="14">
        <f t="shared" si="48"/>
        <v>30</v>
      </c>
      <c r="Y252" s="14">
        <f t="shared" si="49"/>
        <v>15</v>
      </c>
      <c r="Z252" s="14">
        <f t="shared" si="50"/>
        <v>5</v>
      </c>
      <c r="AA252" s="14">
        <f t="shared" si="51"/>
        <v>3</v>
      </c>
      <c r="AB252" s="14">
        <f t="shared" si="52"/>
        <v>2</v>
      </c>
      <c r="AC252" s="14">
        <f t="shared" si="53"/>
        <v>2</v>
      </c>
      <c r="AD252" s="14">
        <f t="shared" si="54"/>
        <v>0</v>
      </c>
      <c r="AE252" s="14">
        <f t="shared" si="55"/>
        <v>0</v>
      </c>
      <c r="AF252" s="14">
        <f t="shared" si="56"/>
        <v>0</v>
      </c>
      <c r="AG252" s="14">
        <f t="shared" si="57"/>
        <v>0</v>
      </c>
      <c r="AH252" s="14">
        <f t="shared" si="58"/>
        <v>0</v>
      </c>
      <c r="AI252" s="9">
        <f t="shared" si="59"/>
        <v>45.794392523364486</v>
      </c>
    </row>
    <row r="253" spans="1:35">
      <c r="A253" s="1">
        <v>102699</v>
      </c>
      <c r="B253" s="14">
        <v>15</v>
      </c>
      <c r="C253" s="14">
        <v>5</v>
      </c>
      <c r="D253" s="2">
        <v>14.282</v>
      </c>
      <c r="E253" s="3">
        <v>6.3</v>
      </c>
      <c r="F253" s="14">
        <v>31</v>
      </c>
      <c r="G253" s="14">
        <v>19</v>
      </c>
      <c r="H253" s="14">
        <v>13</v>
      </c>
      <c r="I253" s="14">
        <v>13</v>
      </c>
      <c r="J253" s="14">
        <v>7</v>
      </c>
      <c r="K253" s="14">
        <v>7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39">
        <v>2</v>
      </c>
      <c r="U253" s="14">
        <f t="shared" si="45"/>
        <v>90</v>
      </c>
      <c r="V253" s="14">
        <f t="shared" si="46"/>
        <v>59</v>
      </c>
      <c r="W253" s="14">
        <f t="shared" si="47"/>
        <v>40</v>
      </c>
      <c r="X253" s="14">
        <f t="shared" si="48"/>
        <v>27</v>
      </c>
      <c r="Y253" s="14">
        <f t="shared" si="49"/>
        <v>14</v>
      </c>
      <c r="Z253" s="14">
        <f t="shared" si="50"/>
        <v>7</v>
      </c>
      <c r="AA253" s="14">
        <f t="shared" si="51"/>
        <v>0</v>
      </c>
      <c r="AB253" s="14">
        <f t="shared" si="52"/>
        <v>0</v>
      </c>
      <c r="AC253" s="14">
        <f t="shared" si="53"/>
        <v>0</v>
      </c>
      <c r="AD253" s="14">
        <f t="shared" si="54"/>
        <v>0</v>
      </c>
      <c r="AE253" s="14">
        <f t="shared" si="55"/>
        <v>0</v>
      </c>
      <c r="AF253" s="14">
        <f t="shared" si="56"/>
        <v>0</v>
      </c>
      <c r="AG253" s="14">
        <f t="shared" si="57"/>
        <v>0</v>
      </c>
      <c r="AH253" s="14">
        <f t="shared" si="58"/>
        <v>0</v>
      </c>
      <c r="AI253" s="9">
        <f t="shared" si="59"/>
        <v>44.444444444444443</v>
      </c>
    </row>
    <row r="254" spans="1:35">
      <c r="A254" s="1">
        <v>102699</v>
      </c>
      <c r="B254" s="14">
        <v>15</v>
      </c>
      <c r="C254" s="14">
        <v>6</v>
      </c>
      <c r="D254" s="2">
        <v>14.345000000000001</v>
      </c>
      <c r="E254" s="3">
        <v>5.5</v>
      </c>
      <c r="F254" s="14">
        <v>46</v>
      </c>
      <c r="G254" s="14">
        <v>24</v>
      </c>
      <c r="H254" s="14">
        <v>18</v>
      </c>
      <c r="I254" s="14">
        <v>17</v>
      </c>
      <c r="J254" s="14">
        <v>5</v>
      </c>
      <c r="K254" s="14">
        <v>3</v>
      </c>
      <c r="L254" s="14">
        <v>1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39">
        <v>2</v>
      </c>
      <c r="U254" s="14">
        <f t="shared" si="45"/>
        <v>114</v>
      </c>
      <c r="V254" s="14">
        <f t="shared" si="46"/>
        <v>68</v>
      </c>
      <c r="W254" s="14">
        <f t="shared" si="47"/>
        <v>44</v>
      </c>
      <c r="X254" s="14">
        <f t="shared" si="48"/>
        <v>26</v>
      </c>
      <c r="Y254" s="14">
        <f t="shared" si="49"/>
        <v>9</v>
      </c>
      <c r="Z254" s="14">
        <f t="shared" si="50"/>
        <v>4</v>
      </c>
      <c r="AA254" s="14">
        <f t="shared" si="51"/>
        <v>1</v>
      </c>
      <c r="AB254" s="14">
        <f t="shared" si="52"/>
        <v>0</v>
      </c>
      <c r="AC254" s="14">
        <f t="shared" si="53"/>
        <v>0</v>
      </c>
      <c r="AD254" s="14">
        <f t="shared" si="54"/>
        <v>0</v>
      </c>
      <c r="AE254" s="14">
        <f t="shared" si="55"/>
        <v>0</v>
      </c>
      <c r="AF254" s="14">
        <f t="shared" si="56"/>
        <v>0</v>
      </c>
      <c r="AG254" s="14">
        <f t="shared" si="57"/>
        <v>0</v>
      </c>
      <c r="AH254" s="14">
        <f t="shared" si="58"/>
        <v>0</v>
      </c>
      <c r="AI254" s="9">
        <f t="shared" si="59"/>
        <v>38.596491228070171</v>
      </c>
    </row>
    <row r="255" spans="1:35">
      <c r="A255" s="1">
        <v>102699</v>
      </c>
      <c r="B255" s="14">
        <v>15</v>
      </c>
      <c r="C255" s="14">
        <v>7</v>
      </c>
      <c r="D255" s="2">
        <v>14.4</v>
      </c>
      <c r="E255" s="3">
        <v>5.5</v>
      </c>
      <c r="F255" s="14">
        <v>24</v>
      </c>
      <c r="G255" s="14">
        <v>18</v>
      </c>
      <c r="H255" s="14">
        <v>8</v>
      </c>
      <c r="I255" s="14">
        <v>6</v>
      </c>
      <c r="J255" s="14">
        <v>3</v>
      </c>
      <c r="K255" s="14">
        <v>2</v>
      </c>
      <c r="L255" s="14">
        <v>0</v>
      </c>
      <c r="M255" s="14">
        <v>0</v>
      </c>
      <c r="N255" s="14">
        <v>0</v>
      </c>
      <c r="O255" s="14">
        <v>0</v>
      </c>
      <c r="P255" s="14">
        <v>1</v>
      </c>
      <c r="Q255" s="14">
        <v>0</v>
      </c>
      <c r="R255" s="14">
        <v>0</v>
      </c>
      <c r="S255" s="14">
        <v>1</v>
      </c>
      <c r="T255" s="39">
        <v>2</v>
      </c>
      <c r="U255" s="14">
        <f t="shared" si="45"/>
        <v>63</v>
      </c>
      <c r="V255" s="14">
        <f t="shared" si="46"/>
        <v>39</v>
      </c>
      <c r="W255" s="14">
        <f t="shared" si="47"/>
        <v>21</v>
      </c>
      <c r="X255" s="14">
        <f t="shared" si="48"/>
        <v>13</v>
      </c>
      <c r="Y255" s="14">
        <f t="shared" si="49"/>
        <v>7</v>
      </c>
      <c r="Z255" s="14">
        <f t="shared" si="50"/>
        <v>4</v>
      </c>
      <c r="AA255" s="14">
        <f t="shared" si="51"/>
        <v>2</v>
      </c>
      <c r="AB255" s="14">
        <f t="shared" si="52"/>
        <v>2</v>
      </c>
      <c r="AC255" s="14">
        <f t="shared" si="53"/>
        <v>2</v>
      </c>
      <c r="AD255" s="14">
        <f t="shared" si="54"/>
        <v>2</v>
      </c>
      <c r="AE255" s="14">
        <f t="shared" si="55"/>
        <v>2</v>
      </c>
      <c r="AF255" s="14">
        <f t="shared" si="56"/>
        <v>1</v>
      </c>
      <c r="AG255" s="14">
        <f t="shared" si="57"/>
        <v>1</v>
      </c>
      <c r="AH255" s="14">
        <f t="shared" si="58"/>
        <v>1</v>
      </c>
      <c r="AI255" s="9">
        <f t="shared" si="59"/>
        <v>33.333333333333329</v>
      </c>
    </row>
    <row r="256" spans="1:35">
      <c r="A256" s="1">
        <v>102699</v>
      </c>
      <c r="B256" s="14">
        <v>15</v>
      </c>
      <c r="C256" s="14">
        <v>8</v>
      </c>
      <c r="D256" s="2">
        <v>14.455</v>
      </c>
      <c r="E256" s="3">
        <v>5.3</v>
      </c>
      <c r="F256" s="14">
        <v>25</v>
      </c>
      <c r="G256" s="14">
        <v>16</v>
      </c>
      <c r="H256" s="14">
        <v>13</v>
      </c>
      <c r="I256" s="14">
        <v>4</v>
      </c>
      <c r="J256" s="14">
        <v>3</v>
      </c>
      <c r="K256" s="14">
        <v>1</v>
      </c>
      <c r="L256" s="14">
        <v>1</v>
      </c>
      <c r="M256" s="14">
        <v>0</v>
      </c>
      <c r="N256" s="14">
        <v>0</v>
      </c>
      <c r="O256" s="14">
        <v>0</v>
      </c>
      <c r="P256" s="14">
        <v>0</v>
      </c>
      <c r="Q256" s="14">
        <v>1</v>
      </c>
      <c r="R256" s="14">
        <v>0</v>
      </c>
      <c r="S256" s="14">
        <v>0</v>
      </c>
      <c r="T256" s="39">
        <v>2</v>
      </c>
      <c r="U256" s="14">
        <f t="shared" si="45"/>
        <v>64</v>
      </c>
      <c r="V256" s="14">
        <f t="shared" si="46"/>
        <v>39</v>
      </c>
      <c r="W256" s="14">
        <f t="shared" si="47"/>
        <v>23</v>
      </c>
      <c r="X256" s="14">
        <f t="shared" si="48"/>
        <v>10</v>
      </c>
      <c r="Y256" s="14">
        <f t="shared" si="49"/>
        <v>6</v>
      </c>
      <c r="Z256" s="14">
        <f t="shared" si="50"/>
        <v>3</v>
      </c>
      <c r="AA256" s="14">
        <f t="shared" si="51"/>
        <v>2</v>
      </c>
      <c r="AB256" s="14">
        <f t="shared" si="52"/>
        <v>1</v>
      </c>
      <c r="AC256" s="14">
        <f t="shared" si="53"/>
        <v>1</v>
      </c>
      <c r="AD256" s="14">
        <f t="shared" si="54"/>
        <v>1</v>
      </c>
      <c r="AE256" s="14">
        <f t="shared" si="55"/>
        <v>1</v>
      </c>
      <c r="AF256" s="14">
        <f t="shared" si="56"/>
        <v>1</v>
      </c>
      <c r="AG256" s="14">
        <f t="shared" si="57"/>
        <v>0</v>
      </c>
      <c r="AH256" s="14">
        <f t="shared" si="58"/>
        <v>0</v>
      </c>
      <c r="AI256" s="9">
        <f t="shared" si="59"/>
        <v>35.9375</v>
      </c>
    </row>
    <row r="257" spans="1:35">
      <c r="A257" s="1">
        <v>102699</v>
      </c>
      <c r="B257" s="14">
        <v>15</v>
      </c>
      <c r="C257" s="14">
        <v>9</v>
      </c>
      <c r="D257" s="2">
        <v>14.507999999999999</v>
      </c>
      <c r="E257" s="3">
        <v>6.3</v>
      </c>
      <c r="F257" s="14">
        <v>40</v>
      </c>
      <c r="G257" s="14">
        <v>31</v>
      </c>
      <c r="H257" s="14">
        <v>14</v>
      </c>
      <c r="I257" s="14">
        <v>9</v>
      </c>
      <c r="J257" s="14">
        <v>1</v>
      </c>
      <c r="K257" s="14">
        <v>2</v>
      </c>
      <c r="L257" s="14">
        <v>0</v>
      </c>
      <c r="M257" s="14">
        <v>1</v>
      </c>
      <c r="N257" s="14">
        <v>0</v>
      </c>
      <c r="O257" s="14">
        <v>0</v>
      </c>
      <c r="P257" s="14">
        <v>0</v>
      </c>
      <c r="Q257" s="14">
        <v>1</v>
      </c>
      <c r="R257" s="14">
        <v>0</v>
      </c>
      <c r="S257" s="14">
        <v>0</v>
      </c>
      <c r="T257" s="39">
        <v>2</v>
      </c>
      <c r="U257" s="14">
        <f t="shared" si="45"/>
        <v>99</v>
      </c>
      <c r="V257" s="14">
        <f t="shared" si="46"/>
        <v>59</v>
      </c>
      <c r="W257" s="14">
        <f t="shared" si="47"/>
        <v>28</v>
      </c>
      <c r="X257" s="14">
        <f t="shared" si="48"/>
        <v>14</v>
      </c>
      <c r="Y257" s="14">
        <f t="shared" si="49"/>
        <v>5</v>
      </c>
      <c r="Z257" s="14">
        <f t="shared" si="50"/>
        <v>4</v>
      </c>
      <c r="AA257" s="14">
        <f t="shared" si="51"/>
        <v>2</v>
      </c>
      <c r="AB257" s="14">
        <f t="shared" si="52"/>
        <v>2</v>
      </c>
      <c r="AC257" s="14">
        <f t="shared" si="53"/>
        <v>1</v>
      </c>
      <c r="AD257" s="14">
        <f t="shared" si="54"/>
        <v>1</v>
      </c>
      <c r="AE257" s="14">
        <f t="shared" si="55"/>
        <v>1</v>
      </c>
      <c r="AF257" s="14">
        <f t="shared" si="56"/>
        <v>1</v>
      </c>
      <c r="AG257" s="14">
        <f t="shared" si="57"/>
        <v>0</v>
      </c>
      <c r="AH257" s="14">
        <f t="shared" si="58"/>
        <v>0</v>
      </c>
      <c r="AI257" s="9">
        <f t="shared" si="59"/>
        <v>28.28282828282828</v>
      </c>
    </row>
    <row r="258" spans="1:35">
      <c r="A258" s="1">
        <v>102699</v>
      </c>
      <c r="B258" s="14">
        <v>15</v>
      </c>
      <c r="C258" s="14">
        <v>10</v>
      </c>
      <c r="D258" s="2">
        <v>14.571</v>
      </c>
      <c r="E258" s="3">
        <v>6.3</v>
      </c>
      <c r="F258" s="14">
        <v>35</v>
      </c>
      <c r="G258" s="14">
        <v>16</v>
      </c>
      <c r="H258" s="14">
        <v>11</v>
      </c>
      <c r="I258" s="14">
        <v>3</v>
      </c>
      <c r="J258" s="14">
        <v>2</v>
      </c>
      <c r="K258" s="14">
        <v>4</v>
      </c>
      <c r="L258" s="14">
        <v>2</v>
      </c>
      <c r="M258" s="14">
        <v>2</v>
      </c>
      <c r="N258" s="14">
        <v>0</v>
      </c>
      <c r="O258" s="14">
        <v>0</v>
      </c>
      <c r="P258" s="14">
        <v>1</v>
      </c>
      <c r="Q258" s="14">
        <v>0</v>
      </c>
      <c r="R258" s="14">
        <v>0</v>
      </c>
      <c r="S258" s="14">
        <v>0</v>
      </c>
      <c r="T258" s="39">
        <v>2</v>
      </c>
      <c r="U258" s="14">
        <f t="shared" si="45"/>
        <v>76</v>
      </c>
      <c r="V258" s="14">
        <f t="shared" si="46"/>
        <v>41</v>
      </c>
      <c r="W258" s="14">
        <f t="shared" si="47"/>
        <v>25</v>
      </c>
      <c r="X258" s="14">
        <f t="shared" si="48"/>
        <v>14</v>
      </c>
      <c r="Y258" s="14">
        <f t="shared" si="49"/>
        <v>11</v>
      </c>
      <c r="Z258" s="14">
        <f t="shared" si="50"/>
        <v>9</v>
      </c>
      <c r="AA258" s="14">
        <f t="shared" si="51"/>
        <v>5</v>
      </c>
      <c r="AB258" s="14">
        <f t="shared" si="52"/>
        <v>3</v>
      </c>
      <c r="AC258" s="14">
        <f t="shared" si="53"/>
        <v>1</v>
      </c>
      <c r="AD258" s="14">
        <f t="shared" si="54"/>
        <v>1</v>
      </c>
      <c r="AE258" s="14">
        <f t="shared" si="55"/>
        <v>1</v>
      </c>
      <c r="AF258" s="14">
        <f t="shared" si="56"/>
        <v>0</v>
      </c>
      <c r="AG258" s="14">
        <f t="shared" si="57"/>
        <v>0</v>
      </c>
      <c r="AH258" s="14">
        <f t="shared" si="58"/>
        <v>0</v>
      </c>
      <c r="AI258" s="9">
        <f t="shared" si="59"/>
        <v>32.894736842105267</v>
      </c>
    </row>
    <row r="259" spans="1:35">
      <c r="A259" s="1">
        <v>102699</v>
      </c>
      <c r="B259" s="14">
        <v>15</v>
      </c>
      <c r="C259" s="14">
        <v>11</v>
      </c>
      <c r="D259" s="2">
        <v>14.634</v>
      </c>
      <c r="E259" s="3">
        <v>6</v>
      </c>
      <c r="F259" s="14">
        <v>38</v>
      </c>
      <c r="G259" s="14">
        <v>28</v>
      </c>
      <c r="H259" s="14">
        <v>22</v>
      </c>
      <c r="I259" s="14">
        <v>9</v>
      </c>
      <c r="J259" s="14">
        <v>7</v>
      </c>
      <c r="K259" s="14">
        <v>2</v>
      </c>
      <c r="L259" s="14">
        <v>6</v>
      </c>
      <c r="M259" s="14">
        <v>5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39">
        <v>2</v>
      </c>
      <c r="U259" s="14">
        <f t="shared" si="45"/>
        <v>117</v>
      </c>
      <c r="V259" s="14">
        <f t="shared" si="46"/>
        <v>79</v>
      </c>
      <c r="W259" s="14">
        <f t="shared" si="47"/>
        <v>51</v>
      </c>
      <c r="X259" s="14">
        <f t="shared" si="48"/>
        <v>29</v>
      </c>
      <c r="Y259" s="14">
        <f t="shared" si="49"/>
        <v>20</v>
      </c>
      <c r="Z259" s="14">
        <f t="shared" si="50"/>
        <v>13</v>
      </c>
      <c r="AA259" s="14">
        <f t="shared" si="51"/>
        <v>11</v>
      </c>
      <c r="AB259" s="14">
        <f t="shared" si="52"/>
        <v>5</v>
      </c>
      <c r="AC259" s="14">
        <f t="shared" si="53"/>
        <v>0</v>
      </c>
      <c r="AD259" s="14">
        <f t="shared" si="54"/>
        <v>0</v>
      </c>
      <c r="AE259" s="14">
        <f t="shared" si="55"/>
        <v>0</v>
      </c>
      <c r="AF259" s="14">
        <f t="shared" si="56"/>
        <v>0</v>
      </c>
      <c r="AG259" s="14">
        <f t="shared" si="57"/>
        <v>0</v>
      </c>
      <c r="AH259" s="14">
        <f t="shared" si="58"/>
        <v>0</v>
      </c>
      <c r="AI259" s="9">
        <f t="shared" si="59"/>
        <v>43.589743589743591</v>
      </c>
    </row>
    <row r="260" spans="1:35">
      <c r="A260" s="1">
        <v>102699</v>
      </c>
      <c r="B260" s="14">
        <v>15</v>
      </c>
      <c r="C260" s="14">
        <v>12</v>
      </c>
      <c r="D260" s="2">
        <v>14.694000000000001</v>
      </c>
      <c r="E260" s="3">
        <v>6.3</v>
      </c>
      <c r="F260" s="14">
        <v>52</v>
      </c>
      <c r="G260" s="14">
        <v>39</v>
      </c>
      <c r="H260" s="14">
        <v>32</v>
      </c>
      <c r="I260" s="14">
        <v>37</v>
      </c>
      <c r="J260" s="14">
        <v>22</v>
      </c>
      <c r="K260" s="14">
        <v>7</v>
      </c>
      <c r="L260" s="14">
        <v>13</v>
      </c>
      <c r="M260" s="14">
        <v>9</v>
      </c>
      <c r="N260" s="14">
        <v>1</v>
      </c>
      <c r="O260" s="14">
        <v>1</v>
      </c>
      <c r="P260" s="14">
        <v>0</v>
      </c>
      <c r="Q260" s="14">
        <v>0</v>
      </c>
      <c r="R260" s="14">
        <v>0</v>
      </c>
      <c r="S260" s="14">
        <v>0</v>
      </c>
      <c r="T260" s="39">
        <v>2</v>
      </c>
      <c r="U260" s="14">
        <f t="shared" si="45"/>
        <v>213</v>
      </c>
      <c r="V260" s="14">
        <f t="shared" si="46"/>
        <v>161</v>
      </c>
      <c r="W260" s="14">
        <f t="shared" si="47"/>
        <v>122</v>
      </c>
      <c r="X260" s="14">
        <f t="shared" si="48"/>
        <v>90</v>
      </c>
      <c r="Y260" s="14">
        <f t="shared" si="49"/>
        <v>53</v>
      </c>
      <c r="Z260" s="14">
        <f t="shared" si="50"/>
        <v>31</v>
      </c>
      <c r="AA260" s="14">
        <f t="shared" si="51"/>
        <v>24</v>
      </c>
      <c r="AB260" s="14">
        <f t="shared" si="52"/>
        <v>11</v>
      </c>
      <c r="AC260" s="14">
        <f t="shared" si="53"/>
        <v>2</v>
      </c>
      <c r="AD260" s="14">
        <f t="shared" si="54"/>
        <v>1</v>
      </c>
      <c r="AE260" s="14">
        <f t="shared" si="55"/>
        <v>0</v>
      </c>
      <c r="AF260" s="14">
        <f t="shared" si="56"/>
        <v>0</v>
      </c>
      <c r="AG260" s="14">
        <f t="shared" si="57"/>
        <v>0</v>
      </c>
      <c r="AH260" s="14">
        <f t="shared" si="58"/>
        <v>0</v>
      </c>
      <c r="AI260" s="9">
        <f t="shared" si="59"/>
        <v>57.276995305164327</v>
      </c>
    </row>
    <row r="261" spans="1:35">
      <c r="A261" s="1">
        <v>102699</v>
      </c>
      <c r="B261" s="14">
        <v>15</v>
      </c>
      <c r="C261" s="14">
        <v>13</v>
      </c>
      <c r="D261" s="2">
        <v>14.757</v>
      </c>
      <c r="E261" s="3">
        <v>6</v>
      </c>
      <c r="F261" s="14">
        <v>75</v>
      </c>
      <c r="G261" s="14">
        <v>43</v>
      </c>
      <c r="H261" s="14">
        <v>32</v>
      </c>
      <c r="I261" s="14">
        <v>14</v>
      </c>
      <c r="J261" s="14">
        <v>7</v>
      </c>
      <c r="K261" s="14">
        <v>5</v>
      </c>
      <c r="L261" s="14">
        <v>0</v>
      </c>
      <c r="M261" s="14">
        <v>0</v>
      </c>
      <c r="N261" s="14">
        <v>1</v>
      </c>
      <c r="O261" s="14">
        <v>1</v>
      </c>
      <c r="P261" s="14">
        <v>0</v>
      </c>
      <c r="Q261" s="14">
        <v>0</v>
      </c>
      <c r="R261" s="14">
        <v>0</v>
      </c>
      <c r="S261" s="14">
        <v>0</v>
      </c>
      <c r="T261" s="39">
        <v>2</v>
      </c>
      <c r="U261" s="14">
        <f t="shared" si="45"/>
        <v>178</v>
      </c>
      <c r="V261" s="14">
        <f t="shared" si="46"/>
        <v>103</v>
      </c>
      <c r="W261" s="14">
        <f t="shared" si="47"/>
        <v>60</v>
      </c>
      <c r="X261" s="14">
        <f t="shared" si="48"/>
        <v>28</v>
      </c>
      <c r="Y261" s="14">
        <f t="shared" si="49"/>
        <v>14</v>
      </c>
      <c r="Z261" s="14">
        <f t="shared" si="50"/>
        <v>7</v>
      </c>
      <c r="AA261" s="14">
        <f t="shared" si="51"/>
        <v>2</v>
      </c>
      <c r="AB261" s="14">
        <f t="shared" si="52"/>
        <v>2</v>
      </c>
      <c r="AC261" s="14">
        <f t="shared" si="53"/>
        <v>2</v>
      </c>
      <c r="AD261" s="14">
        <f t="shared" si="54"/>
        <v>1</v>
      </c>
      <c r="AE261" s="14">
        <f t="shared" si="55"/>
        <v>0</v>
      </c>
      <c r="AF261" s="14">
        <f t="shared" si="56"/>
        <v>0</v>
      </c>
      <c r="AG261" s="14">
        <f t="shared" si="57"/>
        <v>0</v>
      </c>
      <c r="AH261" s="14">
        <f t="shared" si="58"/>
        <v>0</v>
      </c>
      <c r="AI261" s="9">
        <f t="shared" si="59"/>
        <v>33.707865168539328</v>
      </c>
    </row>
    <row r="262" spans="1:35">
      <c r="A262" s="1">
        <v>102699</v>
      </c>
      <c r="B262" s="14">
        <v>15</v>
      </c>
      <c r="C262" s="14">
        <v>14</v>
      </c>
      <c r="D262" s="2">
        <v>14.817</v>
      </c>
      <c r="E262" s="3">
        <v>6</v>
      </c>
      <c r="F262" s="14">
        <v>75</v>
      </c>
      <c r="G262" s="14">
        <v>42</v>
      </c>
      <c r="H262" s="14">
        <v>34</v>
      </c>
      <c r="I262" s="14">
        <v>18</v>
      </c>
      <c r="J262" s="14">
        <v>16</v>
      </c>
      <c r="K262" s="14">
        <v>4</v>
      </c>
      <c r="L262" s="14">
        <v>6</v>
      </c>
      <c r="M262" s="14">
        <v>5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39">
        <v>2</v>
      </c>
      <c r="U262" s="14">
        <f t="shared" si="45"/>
        <v>200</v>
      </c>
      <c r="V262" s="14">
        <f t="shared" si="46"/>
        <v>125</v>
      </c>
      <c r="W262" s="14">
        <f t="shared" si="47"/>
        <v>83</v>
      </c>
      <c r="X262" s="14">
        <f t="shared" si="48"/>
        <v>49</v>
      </c>
      <c r="Y262" s="14">
        <f t="shared" si="49"/>
        <v>31</v>
      </c>
      <c r="Z262" s="14">
        <f t="shared" si="50"/>
        <v>15</v>
      </c>
      <c r="AA262" s="14">
        <f t="shared" si="51"/>
        <v>11</v>
      </c>
      <c r="AB262" s="14">
        <f t="shared" si="52"/>
        <v>5</v>
      </c>
      <c r="AC262" s="14">
        <f t="shared" si="53"/>
        <v>0</v>
      </c>
      <c r="AD262" s="14">
        <f t="shared" si="54"/>
        <v>0</v>
      </c>
      <c r="AE262" s="14">
        <f t="shared" si="55"/>
        <v>0</v>
      </c>
      <c r="AF262" s="14">
        <f t="shared" si="56"/>
        <v>0</v>
      </c>
      <c r="AG262" s="14">
        <f t="shared" si="57"/>
        <v>0</v>
      </c>
      <c r="AH262" s="14">
        <f t="shared" si="58"/>
        <v>0</v>
      </c>
      <c r="AI262" s="9">
        <f t="shared" si="59"/>
        <v>41.5</v>
      </c>
    </row>
    <row r="263" spans="1:35">
      <c r="A263" s="1">
        <v>102699</v>
      </c>
      <c r="B263" s="14">
        <v>15</v>
      </c>
      <c r="C263" s="14">
        <v>15</v>
      </c>
      <c r="D263" s="2">
        <v>14.877000000000001</v>
      </c>
      <c r="E263" s="3">
        <v>6</v>
      </c>
      <c r="F263" s="14">
        <v>62</v>
      </c>
      <c r="G263" s="14">
        <v>29</v>
      </c>
      <c r="H263" s="14">
        <v>27</v>
      </c>
      <c r="I263" s="14">
        <v>9</v>
      </c>
      <c r="J263" s="14">
        <v>6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39">
        <v>2</v>
      </c>
      <c r="U263" s="14">
        <f t="shared" si="45"/>
        <v>133</v>
      </c>
      <c r="V263" s="14">
        <f t="shared" si="46"/>
        <v>71</v>
      </c>
      <c r="W263" s="14">
        <f t="shared" si="47"/>
        <v>42</v>
      </c>
      <c r="X263" s="14">
        <f t="shared" si="48"/>
        <v>15</v>
      </c>
      <c r="Y263" s="14">
        <f t="shared" si="49"/>
        <v>6</v>
      </c>
      <c r="Z263" s="14">
        <f t="shared" si="50"/>
        <v>0</v>
      </c>
      <c r="AA263" s="14">
        <f t="shared" si="51"/>
        <v>0</v>
      </c>
      <c r="AB263" s="14">
        <f t="shared" si="52"/>
        <v>0</v>
      </c>
      <c r="AC263" s="14">
        <f t="shared" si="53"/>
        <v>0</v>
      </c>
      <c r="AD263" s="14">
        <f t="shared" si="54"/>
        <v>0</v>
      </c>
      <c r="AE263" s="14">
        <f t="shared" si="55"/>
        <v>0</v>
      </c>
      <c r="AF263" s="14">
        <f t="shared" si="56"/>
        <v>0</v>
      </c>
      <c r="AG263" s="14">
        <f t="shared" si="57"/>
        <v>0</v>
      </c>
      <c r="AH263" s="14">
        <f t="shared" si="58"/>
        <v>0</v>
      </c>
      <c r="AI263" s="9">
        <f t="shared" si="59"/>
        <v>31.578947368421051</v>
      </c>
    </row>
    <row r="264" spans="1:35">
      <c r="A264" s="1">
        <v>102699</v>
      </c>
      <c r="B264" s="14">
        <v>15</v>
      </c>
      <c r="C264" s="14">
        <v>16</v>
      </c>
      <c r="D264" s="2">
        <v>14.936999999999999</v>
      </c>
      <c r="E264" s="3">
        <v>6.3</v>
      </c>
      <c r="F264" s="14">
        <v>95</v>
      </c>
      <c r="G264" s="14">
        <v>75</v>
      </c>
      <c r="H264" s="14">
        <v>59</v>
      </c>
      <c r="I264" s="14">
        <v>37</v>
      </c>
      <c r="J264" s="14">
        <v>34</v>
      </c>
      <c r="K264" s="14">
        <v>13</v>
      </c>
      <c r="L264" s="14">
        <v>9</v>
      </c>
      <c r="M264" s="14">
        <v>7</v>
      </c>
      <c r="N264" s="14">
        <v>1</v>
      </c>
      <c r="O264" s="14">
        <v>0</v>
      </c>
      <c r="P264" s="14">
        <v>1</v>
      </c>
      <c r="Q264" s="14">
        <v>0</v>
      </c>
      <c r="R264" s="14">
        <v>0</v>
      </c>
      <c r="S264" s="14">
        <v>0</v>
      </c>
      <c r="T264" s="39">
        <v>2</v>
      </c>
      <c r="U264" s="14">
        <f t="shared" si="45"/>
        <v>331</v>
      </c>
      <c r="V264" s="14">
        <f t="shared" si="46"/>
        <v>236</v>
      </c>
      <c r="W264" s="14">
        <f t="shared" si="47"/>
        <v>161</v>
      </c>
      <c r="X264" s="14">
        <f t="shared" si="48"/>
        <v>102</v>
      </c>
      <c r="Y264" s="14">
        <f t="shared" si="49"/>
        <v>65</v>
      </c>
      <c r="Z264" s="14">
        <f t="shared" si="50"/>
        <v>31</v>
      </c>
      <c r="AA264" s="14">
        <f t="shared" si="51"/>
        <v>18</v>
      </c>
      <c r="AB264" s="14">
        <f t="shared" si="52"/>
        <v>9</v>
      </c>
      <c r="AC264" s="14">
        <f t="shared" si="53"/>
        <v>2</v>
      </c>
      <c r="AD264" s="14">
        <f t="shared" si="54"/>
        <v>1</v>
      </c>
      <c r="AE264" s="14">
        <f t="shared" si="55"/>
        <v>1</v>
      </c>
      <c r="AF264" s="14">
        <f t="shared" si="56"/>
        <v>0</v>
      </c>
      <c r="AG264" s="14">
        <f t="shared" si="57"/>
        <v>0</v>
      </c>
      <c r="AH264" s="14">
        <f t="shared" si="58"/>
        <v>0</v>
      </c>
      <c r="AI264" s="9">
        <f t="shared" si="59"/>
        <v>48.640483383685797</v>
      </c>
    </row>
    <row r="265" spans="1:35">
      <c r="A265" s="1">
        <v>102699</v>
      </c>
      <c r="B265" s="14">
        <v>16</v>
      </c>
      <c r="C265" s="14">
        <v>1</v>
      </c>
      <c r="D265" s="2">
        <v>15</v>
      </c>
      <c r="E265" s="3">
        <v>6</v>
      </c>
      <c r="F265" s="14">
        <v>77</v>
      </c>
      <c r="G265" s="14">
        <v>56</v>
      </c>
      <c r="H265" s="14">
        <v>48</v>
      </c>
      <c r="I265" s="14">
        <v>36</v>
      </c>
      <c r="J265" s="14">
        <v>25</v>
      </c>
      <c r="K265" s="14">
        <v>17</v>
      </c>
      <c r="L265" s="14">
        <v>9</v>
      </c>
      <c r="M265" s="14">
        <v>2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39">
        <v>2</v>
      </c>
      <c r="U265" s="14">
        <f t="shared" si="45"/>
        <v>270</v>
      </c>
      <c r="V265" s="14">
        <f t="shared" si="46"/>
        <v>193</v>
      </c>
      <c r="W265" s="14">
        <f t="shared" si="47"/>
        <v>137</v>
      </c>
      <c r="X265" s="14">
        <f t="shared" si="48"/>
        <v>89</v>
      </c>
      <c r="Y265" s="14">
        <f t="shared" si="49"/>
        <v>53</v>
      </c>
      <c r="Z265" s="14">
        <f t="shared" si="50"/>
        <v>28</v>
      </c>
      <c r="AA265" s="14">
        <f t="shared" si="51"/>
        <v>11</v>
      </c>
      <c r="AB265" s="14">
        <f t="shared" si="52"/>
        <v>2</v>
      </c>
      <c r="AC265" s="14">
        <f t="shared" si="53"/>
        <v>0</v>
      </c>
      <c r="AD265" s="14">
        <f t="shared" si="54"/>
        <v>0</v>
      </c>
      <c r="AE265" s="14">
        <f t="shared" si="55"/>
        <v>0</v>
      </c>
      <c r="AF265" s="14">
        <f t="shared" si="56"/>
        <v>0</v>
      </c>
      <c r="AG265" s="14">
        <f t="shared" si="57"/>
        <v>0</v>
      </c>
      <c r="AH265" s="14">
        <f t="shared" si="58"/>
        <v>0</v>
      </c>
      <c r="AI265" s="9">
        <f t="shared" si="59"/>
        <v>50.74074074074074</v>
      </c>
    </row>
    <row r="266" spans="1:35">
      <c r="A266" s="1">
        <v>102699</v>
      </c>
      <c r="B266" s="14">
        <v>16</v>
      </c>
      <c r="C266" s="14">
        <v>2</v>
      </c>
      <c r="D266" s="2">
        <v>15.06</v>
      </c>
      <c r="E266" s="3">
        <v>5</v>
      </c>
      <c r="F266" s="14">
        <v>75</v>
      </c>
      <c r="G266" s="14">
        <v>47</v>
      </c>
      <c r="H266" s="14">
        <v>23</v>
      </c>
      <c r="I266" s="14">
        <v>18</v>
      </c>
      <c r="J266" s="14">
        <v>9</v>
      </c>
      <c r="K266" s="14">
        <v>5</v>
      </c>
      <c r="L266" s="14">
        <v>3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1</v>
      </c>
      <c r="T266" s="39">
        <v>2</v>
      </c>
      <c r="U266" s="14">
        <f t="shared" si="45"/>
        <v>181</v>
      </c>
      <c r="V266" s="14">
        <f t="shared" si="46"/>
        <v>106</v>
      </c>
      <c r="W266" s="14">
        <f t="shared" si="47"/>
        <v>59</v>
      </c>
      <c r="X266" s="14">
        <f t="shared" si="48"/>
        <v>36</v>
      </c>
      <c r="Y266" s="14">
        <f t="shared" si="49"/>
        <v>18</v>
      </c>
      <c r="Z266" s="14">
        <f t="shared" si="50"/>
        <v>9</v>
      </c>
      <c r="AA266" s="14">
        <f t="shared" si="51"/>
        <v>4</v>
      </c>
      <c r="AB266" s="14">
        <f t="shared" si="52"/>
        <v>1</v>
      </c>
      <c r="AC266" s="14">
        <f t="shared" si="53"/>
        <v>1</v>
      </c>
      <c r="AD266" s="14">
        <f t="shared" si="54"/>
        <v>1</v>
      </c>
      <c r="AE266" s="14">
        <f t="shared" si="55"/>
        <v>1</v>
      </c>
      <c r="AF266" s="14">
        <f t="shared" si="56"/>
        <v>1</v>
      </c>
      <c r="AG266" s="14">
        <f t="shared" si="57"/>
        <v>1</v>
      </c>
      <c r="AH266" s="14">
        <f t="shared" si="58"/>
        <v>1</v>
      </c>
      <c r="AI266" s="9">
        <f t="shared" si="59"/>
        <v>32.596685082872931</v>
      </c>
    </row>
    <row r="267" spans="1:35">
      <c r="A267" s="1">
        <v>102699</v>
      </c>
      <c r="B267" s="14">
        <v>16</v>
      </c>
      <c r="C267" s="14">
        <v>3</v>
      </c>
      <c r="D267" s="2">
        <v>15.11</v>
      </c>
      <c r="E267" s="3">
        <v>5</v>
      </c>
      <c r="F267" s="14">
        <v>69</v>
      </c>
      <c r="G267" s="14">
        <v>33</v>
      </c>
      <c r="H267" s="14">
        <v>23</v>
      </c>
      <c r="I267" s="14">
        <v>17</v>
      </c>
      <c r="J267" s="14">
        <v>3</v>
      </c>
      <c r="K267" s="14">
        <v>0</v>
      </c>
      <c r="L267" s="14">
        <v>0</v>
      </c>
      <c r="M267" s="14">
        <v>0</v>
      </c>
      <c r="N267" s="14">
        <v>1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39">
        <v>2</v>
      </c>
      <c r="U267" s="14">
        <f t="shared" ref="U267:U330" si="60">SUM(F267:S267)</f>
        <v>146</v>
      </c>
      <c r="V267" s="14">
        <f t="shared" ref="V267:V330" si="61">SUM(G267:S267)</f>
        <v>77</v>
      </c>
      <c r="W267" s="14">
        <f t="shared" ref="W267:W330" si="62">SUM(H267:S267)</f>
        <v>44</v>
      </c>
      <c r="X267" s="14">
        <f t="shared" ref="X267:X330" si="63">SUM(I267:S267)</f>
        <v>21</v>
      </c>
      <c r="Y267" s="14">
        <f t="shared" ref="Y267:Y330" si="64">SUM(J267:S267)</f>
        <v>4</v>
      </c>
      <c r="Z267" s="14">
        <f t="shared" ref="Z267:Z330" si="65">SUM(K267:S267)</f>
        <v>1</v>
      </c>
      <c r="AA267" s="14">
        <f t="shared" ref="AA267:AA330" si="66">SUM(L267:S267)</f>
        <v>1</v>
      </c>
      <c r="AB267" s="14">
        <f t="shared" ref="AB267:AB330" si="67">SUM(M267:S267)</f>
        <v>1</v>
      </c>
      <c r="AC267" s="14">
        <f t="shared" ref="AC267:AC330" si="68">SUM(N267:S267)</f>
        <v>1</v>
      </c>
      <c r="AD267" s="14">
        <f t="shared" ref="AD267:AD330" si="69">SUM(O267:S267)</f>
        <v>0</v>
      </c>
      <c r="AE267" s="14">
        <f t="shared" ref="AE267:AE330" si="70">SUM(P267:S267)</f>
        <v>0</v>
      </c>
      <c r="AF267" s="14">
        <f t="shared" ref="AF267:AF330" si="71">SUM(Q267:S267)</f>
        <v>0</v>
      </c>
      <c r="AG267" s="14">
        <f t="shared" ref="AG267:AG330" si="72">SUM(R267:S267)</f>
        <v>0</v>
      </c>
      <c r="AH267" s="14">
        <f t="shared" ref="AH267:AH330" si="73">SUM(S267)</f>
        <v>0</v>
      </c>
      <c r="AI267" s="9">
        <f t="shared" ref="AI267:AI330" si="74">(W267/U267)*100</f>
        <v>30.136986301369863</v>
      </c>
    </row>
    <row r="268" spans="1:35">
      <c r="A268" s="1">
        <v>102699</v>
      </c>
      <c r="B268" s="14">
        <v>16</v>
      </c>
      <c r="C268" s="14">
        <v>4</v>
      </c>
      <c r="D268" s="2">
        <v>15.16</v>
      </c>
      <c r="E268" s="3">
        <v>6</v>
      </c>
      <c r="F268" s="14">
        <v>54</v>
      </c>
      <c r="G268" s="14">
        <v>49</v>
      </c>
      <c r="H268" s="14">
        <v>18</v>
      </c>
      <c r="I268" s="14">
        <v>14</v>
      </c>
      <c r="J268" s="14">
        <v>5</v>
      </c>
      <c r="K268" s="14">
        <v>0</v>
      </c>
      <c r="L268" s="14">
        <v>0</v>
      </c>
      <c r="M268" s="14">
        <v>0</v>
      </c>
      <c r="N268" s="14">
        <v>0</v>
      </c>
      <c r="O268" s="14">
        <v>1</v>
      </c>
      <c r="P268" s="14">
        <v>0</v>
      </c>
      <c r="Q268" s="14">
        <v>0</v>
      </c>
      <c r="R268" s="14">
        <v>0</v>
      </c>
      <c r="S268" s="14">
        <v>0</v>
      </c>
      <c r="T268" s="39">
        <v>2</v>
      </c>
      <c r="U268" s="14">
        <f t="shared" si="60"/>
        <v>141</v>
      </c>
      <c r="V268" s="14">
        <f t="shared" si="61"/>
        <v>87</v>
      </c>
      <c r="W268" s="14">
        <f t="shared" si="62"/>
        <v>38</v>
      </c>
      <c r="X268" s="14">
        <f t="shared" si="63"/>
        <v>20</v>
      </c>
      <c r="Y268" s="14">
        <f t="shared" si="64"/>
        <v>6</v>
      </c>
      <c r="Z268" s="14">
        <f t="shared" si="65"/>
        <v>1</v>
      </c>
      <c r="AA268" s="14">
        <f t="shared" si="66"/>
        <v>1</v>
      </c>
      <c r="AB268" s="14">
        <f t="shared" si="67"/>
        <v>1</v>
      </c>
      <c r="AC268" s="14">
        <f t="shared" si="68"/>
        <v>1</v>
      </c>
      <c r="AD268" s="14">
        <f t="shared" si="69"/>
        <v>1</v>
      </c>
      <c r="AE268" s="14">
        <f t="shared" si="70"/>
        <v>0</v>
      </c>
      <c r="AF268" s="14">
        <f t="shared" si="71"/>
        <v>0</v>
      </c>
      <c r="AG268" s="14">
        <f t="shared" si="72"/>
        <v>0</v>
      </c>
      <c r="AH268" s="14">
        <f t="shared" si="73"/>
        <v>0</v>
      </c>
      <c r="AI268" s="9">
        <f t="shared" si="74"/>
        <v>26.950354609929079</v>
      </c>
    </row>
    <row r="269" spans="1:35">
      <c r="A269" s="1">
        <v>102699</v>
      </c>
      <c r="B269" s="14">
        <v>16</v>
      </c>
      <c r="C269" s="14">
        <v>5</v>
      </c>
      <c r="D269" s="2">
        <v>15.22</v>
      </c>
      <c r="E269" s="3">
        <v>6</v>
      </c>
      <c r="F269" s="14">
        <v>120</v>
      </c>
      <c r="G269" s="14">
        <v>112</v>
      </c>
      <c r="H269" s="14">
        <v>84</v>
      </c>
      <c r="I269" s="14">
        <v>84</v>
      </c>
      <c r="J269" s="14">
        <v>58</v>
      </c>
      <c r="K269" s="14">
        <v>26</v>
      </c>
      <c r="L269" s="14">
        <v>20</v>
      </c>
      <c r="M269" s="14">
        <v>12</v>
      </c>
      <c r="N269" s="14">
        <v>9</v>
      </c>
      <c r="O269" s="14">
        <v>2</v>
      </c>
      <c r="P269" s="14">
        <v>0</v>
      </c>
      <c r="Q269" s="14">
        <v>0</v>
      </c>
      <c r="R269" s="14">
        <v>0</v>
      </c>
      <c r="S269" s="14">
        <v>0</v>
      </c>
      <c r="T269" s="39">
        <v>2</v>
      </c>
      <c r="U269" s="14">
        <f t="shared" si="60"/>
        <v>527</v>
      </c>
      <c r="V269" s="14">
        <f t="shared" si="61"/>
        <v>407</v>
      </c>
      <c r="W269" s="14">
        <f t="shared" si="62"/>
        <v>295</v>
      </c>
      <c r="X269" s="14">
        <f t="shared" si="63"/>
        <v>211</v>
      </c>
      <c r="Y269" s="14">
        <f t="shared" si="64"/>
        <v>127</v>
      </c>
      <c r="Z269" s="14">
        <f t="shared" si="65"/>
        <v>69</v>
      </c>
      <c r="AA269" s="14">
        <f t="shared" si="66"/>
        <v>43</v>
      </c>
      <c r="AB269" s="14">
        <f t="shared" si="67"/>
        <v>23</v>
      </c>
      <c r="AC269" s="14">
        <f t="shared" si="68"/>
        <v>11</v>
      </c>
      <c r="AD269" s="14">
        <f t="shared" si="69"/>
        <v>2</v>
      </c>
      <c r="AE269" s="14">
        <f t="shared" si="70"/>
        <v>0</v>
      </c>
      <c r="AF269" s="14">
        <f t="shared" si="71"/>
        <v>0</v>
      </c>
      <c r="AG269" s="14">
        <f t="shared" si="72"/>
        <v>0</v>
      </c>
      <c r="AH269" s="14">
        <f t="shared" si="73"/>
        <v>0</v>
      </c>
      <c r="AI269" s="9">
        <f t="shared" si="74"/>
        <v>55.977229601518033</v>
      </c>
    </row>
    <row r="270" spans="1:35">
      <c r="A270" s="1">
        <v>102699</v>
      </c>
      <c r="B270" s="14">
        <v>16</v>
      </c>
      <c r="C270" s="14">
        <v>6</v>
      </c>
      <c r="D270" s="2">
        <v>15.28</v>
      </c>
      <c r="E270" s="3">
        <v>5</v>
      </c>
      <c r="F270" s="14">
        <v>65</v>
      </c>
      <c r="G270" s="14">
        <v>63</v>
      </c>
      <c r="H270" s="14">
        <v>40</v>
      </c>
      <c r="I270" s="14">
        <v>36</v>
      </c>
      <c r="J270" s="14">
        <v>21</v>
      </c>
      <c r="K270" s="14">
        <v>18</v>
      </c>
      <c r="L270" s="14">
        <v>9</v>
      </c>
      <c r="M270" s="14">
        <v>2</v>
      </c>
      <c r="N270" s="14">
        <v>2</v>
      </c>
      <c r="O270" s="14">
        <v>2</v>
      </c>
      <c r="P270" s="14">
        <v>0</v>
      </c>
      <c r="Q270" s="14">
        <v>0</v>
      </c>
      <c r="R270" s="14">
        <v>0</v>
      </c>
      <c r="S270" s="14">
        <v>0</v>
      </c>
      <c r="T270" s="39">
        <v>2</v>
      </c>
      <c r="U270" s="14">
        <f t="shared" si="60"/>
        <v>258</v>
      </c>
      <c r="V270" s="14">
        <f t="shared" si="61"/>
        <v>193</v>
      </c>
      <c r="W270" s="14">
        <f t="shared" si="62"/>
        <v>130</v>
      </c>
      <c r="X270" s="14">
        <f t="shared" si="63"/>
        <v>90</v>
      </c>
      <c r="Y270" s="14">
        <f t="shared" si="64"/>
        <v>54</v>
      </c>
      <c r="Z270" s="14">
        <f t="shared" si="65"/>
        <v>33</v>
      </c>
      <c r="AA270" s="14">
        <f t="shared" si="66"/>
        <v>15</v>
      </c>
      <c r="AB270" s="14">
        <f t="shared" si="67"/>
        <v>6</v>
      </c>
      <c r="AC270" s="14">
        <f t="shared" si="68"/>
        <v>4</v>
      </c>
      <c r="AD270" s="14">
        <f t="shared" si="69"/>
        <v>2</v>
      </c>
      <c r="AE270" s="14">
        <f t="shared" si="70"/>
        <v>0</v>
      </c>
      <c r="AF270" s="14">
        <f t="shared" si="71"/>
        <v>0</v>
      </c>
      <c r="AG270" s="14">
        <f t="shared" si="72"/>
        <v>0</v>
      </c>
      <c r="AH270" s="14">
        <f t="shared" si="73"/>
        <v>0</v>
      </c>
      <c r="AI270" s="9">
        <f t="shared" si="74"/>
        <v>50.387596899224803</v>
      </c>
    </row>
    <row r="271" spans="1:35">
      <c r="A271" s="1">
        <v>102699</v>
      </c>
      <c r="B271" s="14">
        <v>16</v>
      </c>
      <c r="C271" s="14">
        <v>7</v>
      </c>
      <c r="D271" s="2">
        <v>15.33</v>
      </c>
      <c r="E271" s="3">
        <v>5</v>
      </c>
      <c r="F271" s="14">
        <v>98</v>
      </c>
      <c r="G271" s="14">
        <v>55</v>
      </c>
      <c r="H271" s="14">
        <v>49</v>
      </c>
      <c r="I271" s="14">
        <v>41</v>
      </c>
      <c r="J271" s="14">
        <v>26</v>
      </c>
      <c r="K271" s="14">
        <v>11</v>
      </c>
      <c r="L271" s="14">
        <v>9</v>
      </c>
      <c r="M271" s="14">
        <v>6</v>
      </c>
      <c r="N271" s="14">
        <v>5</v>
      </c>
      <c r="O271" s="14">
        <v>0</v>
      </c>
      <c r="P271" s="14">
        <v>1</v>
      </c>
      <c r="Q271" s="14">
        <v>0</v>
      </c>
      <c r="R271" s="14">
        <v>0</v>
      </c>
      <c r="S271" s="14">
        <v>0</v>
      </c>
      <c r="T271" s="39">
        <v>2</v>
      </c>
      <c r="U271" s="14">
        <f t="shared" si="60"/>
        <v>301</v>
      </c>
      <c r="V271" s="14">
        <f t="shared" si="61"/>
        <v>203</v>
      </c>
      <c r="W271" s="14">
        <f t="shared" si="62"/>
        <v>148</v>
      </c>
      <c r="X271" s="14">
        <f t="shared" si="63"/>
        <v>99</v>
      </c>
      <c r="Y271" s="14">
        <f t="shared" si="64"/>
        <v>58</v>
      </c>
      <c r="Z271" s="14">
        <f t="shared" si="65"/>
        <v>32</v>
      </c>
      <c r="AA271" s="14">
        <f t="shared" si="66"/>
        <v>21</v>
      </c>
      <c r="AB271" s="14">
        <f t="shared" si="67"/>
        <v>12</v>
      </c>
      <c r="AC271" s="14">
        <f t="shared" si="68"/>
        <v>6</v>
      </c>
      <c r="AD271" s="14">
        <f t="shared" si="69"/>
        <v>1</v>
      </c>
      <c r="AE271" s="14">
        <f t="shared" si="70"/>
        <v>1</v>
      </c>
      <c r="AF271" s="14">
        <f t="shared" si="71"/>
        <v>0</v>
      </c>
      <c r="AG271" s="14">
        <f t="shared" si="72"/>
        <v>0</v>
      </c>
      <c r="AH271" s="14">
        <f t="shared" si="73"/>
        <v>0</v>
      </c>
      <c r="AI271" s="9">
        <f t="shared" si="74"/>
        <v>49.169435215946841</v>
      </c>
    </row>
    <row r="272" spans="1:35">
      <c r="A272" s="1">
        <v>102699</v>
      </c>
      <c r="B272" s="14">
        <v>16</v>
      </c>
      <c r="C272" s="14">
        <v>8</v>
      </c>
      <c r="D272" s="2">
        <v>15.38</v>
      </c>
      <c r="E272" s="3">
        <v>5</v>
      </c>
      <c r="F272" s="14">
        <v>100</v>
      </c>
      <c r="G272" s="14">
        <v>65</v>
      </c>
      <c r="H272" s="14">
        <v>50</v>
      </c>
      <c r="I272" s="14">
        <v>23</v>
      </c>
      <c r="J272" s="14">
        <v>9</v>
      </c>
      <c r="K272" s="14">
        <v>5</v>
      </c>
      <c r="L272" s="14">
        <v>0</v>
      </c>
      <c r="M272" s="14">
        <v>2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39">
        <v>2</v>
      </c>
      <c r="U272" s="14">
        <f t="shared" si="60"/>
        <v>254</v>
      </c>
      <c r="V272" s="14">
        <f t="shared" si="61"/>
        <v>154</v>
      </c>
      <c r="W272" s="14">
        <f t="shared" si="62"/>
        <v>89</v>
      </c>
      <c r="X272" s="14">
        <f t="shared" si="63"/>
        <v>39</v>
      </c>
      <c r="Y272" s="14">
        <f t="shared" si="64"/>
        <v>16</v>
      </c>
      <c r="Z272" s="14">
        <f t="shared" si="65"/>
        <v>7</v>
      </c>
      <c r="AA272" s="14">
        <f t="shared" si="66"/>
        <v>2</v>
      </c>
      <c r="AB272" s="14">
        <f t="shared" si="67"/>
        <v>2</v>
      </c>
      <c r="AC272" s="14">
        <f t="shared" si="68"/>
        <v>0</v>
      </c>
      <c r="AD272" s="14">
        <f t="shared" si="69"/>
        <v>0</v>
      </c>
      <c r="AE272" s="14">
        <f t="shared" si="70"/>
        <v>0</v>
      </c>
      <c r="AF272" s="14">
        <f t="shared" si="71"/>
        <v>0</v>
      </c>
      <c r="AG272" s="14">
        <f t="shared" si="72"/>
        <v>0</v>
      </c>
      <c r="AH272" s="14">
        <f t="shared" si="73"/>
        <v>0</v>
      </c>
      <c r="AI272" s="9">
        <f t="shared" si="74"/>
        <v>35.039370078740156</v>
      </c>
    </row>
    <row r="273" spans="1:35">
      <c r="A273" s="1">
        <v>102699</v>
      </c>
      <c r="B273" s="14">
        <v>16</v>
      </c>
      <c r="C273" s="14">
        <v>9</v>
      </c>
      <c r="D273" s="2">
        <v>15.43</v>
      </c>
      <c r="E273" s="3">
        <v>4.8</v>
      </c>
      <c r="F273" s="14">
        <v>93</v>
      </c>
      <c r="G273" s="14">
        <v>70</v>
      </c>
      <c r="H273" s="14">
        <v>31</v>
      </c>
      <c r="I273" s="14">
        <v>17</v>
      </c>
      <c r="J273" s="14">
        <v>10</v>
      </c>
      <c r="K273" s="14">
        <v>3</v>
      </c>
      <c r="L273" s="14">
        <v>0</v>
      </c>
      <c r="M273" s="14">
        <v>3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39">
        <v>2</v>
      </c>
      <c r="U273" s="14">
        <f t="shared" si="60"/>
        <v>227</v>
      </c>
      <c r="V273" s="14">
        <f t="shared" si="61"/>
        <v>134</v>
      </c>
      <c r="W273" s="14">
        <f t="shared" si="62"/>
        <v>64</v>
      </c>
      <c r="X273" s="14">
        <f t="shared" si="63"/>
        <v>33</v>
      </c>
      <c r="Y273" s="14">
        <f t="shared" si="64"/>
        <v>16</v>
      </c>
      <c r="Z273" s="14">
        <f t="shared" si="65"/>
        <v>6</v>
      </c>
      <c r="AA273" s="14">
        <f t="shared" si="66"/>
        <v>3</v>
      </c>
      <c r="AB273" s="14">
        <f t="shared" si="67"/>
        <v>3</v>
      </c>
      <c r="AC273" s="14">
        <f t="shared" si="68"/>
        <v>0</v>
      </c>
      <c r="AD273" s="14">
        <f t="shared" si="69"/>
        <v>0</v>
      </c>
      <c r="AE273" s="14">
        <f t="shared" si="70"/>
        <v>0</v>
      </c>
      <c r="AF273" s="14">
        <f t="shared" si="71"/>
        <v>0</v>
      </c>
      <c r="AG273" s="14">
        <f t="shared" si="72"/>
        <v>0</v>
      </c>
      <c r="AH273" s="14">
        <f t="shared" si="73"/>
        <v>0</v>
      </c>
      <c r="AI273" s="9">
        <f t="shared" si="74"/>
        <v>28.193832599118945</v>
      </c>
    </row>
    <row r="274" spans="1:35">
      <c r="A274" s="1">
        <v>102699</v>
      </c>
      <c r="B274" s="14">
        <v>16</v>
      </c>
      <c r="C274" s="14">
        <v>10</v>
      </c>
      <c r="D274" s="2">
        <v>15.478</v>
      </c>
      <c r="E274" s="3">
        <v>4.8</v>
      </c>
      <c r="F274" s="14">
        <v>127</v>
      </c>
      <c r="G274" s="14">
        <v>70</v>
      </c>
      <c r="H274" s="14">
        <v>35</v>
      </c>
      <c r="I274" s="14">
        <v>17</v>
      </c>
      <c r="J274" s="14">
        <v>15</v>
      </c>
      <c r="K274" s="14">
        <v>1</v>
      </c>
      <c r="L274" s="14">
        <v>2</v>
      </c>
      <c r="M274" s="14">
        <v>1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39">
        <v>2</v>
      </c>
      <c r="U274" s="14">
        <f t="shared" si="60"/>
        <v>268</v>
      </c>
      <c r="V274" s="14">
        <f t="shared" si="61"/>
        <v>141</v>
      </c>
      <c r="W274" s="14">
        <f t="shared" si="62"/>
        <v>71</v>
      </c>
      <c r="X274" s="14">
        <f t="shared" si="63"/>
        <v>36</v>
      </c>
      <c r="Y274" s="14">
        <f t="shared" si="64"/>
        <v>19</v>
      </c>
      <c r="Z274" s="14">
        <f t="shared" si="65"/>
        <v>4</v>
      </c>
      <c r="AA274" s="14">
        <f t="shared" si="66"/>
        <v>3</v>
      </c>
      <c r="AB274" s="14">
        <f t="shared" si="67"/>
        <v>1</v>
      </c>
      <c r="AC274" s="14">
        <f t="shared" si="68"/>
        <v>0</v>
      </c>
      <c r="AD274" s="14">
        <f t="shared" si="69"/>
        <v>0</v>
      </c>
      <c r="AE274" s="14">
        <f t="shared" si="70"/>
        <v>0</v>
      </c>
      <c r="AF274" s="14">
        <f t="shared" si="71"/>
        <v>0</v>
      </c>
      <c r="AG274" s="14">
        <f t="shared" si="72"/>
        <v>0</v>
      </c>
      <c r="AH274" s="14">
        <f t="shared" si="73"/>
        <v>0</v>
      </c>
      <c r="AI274" s="9">
        <f t="shared" si="74"/>
        <v>26.492537313432834</v>
      </c>
    </row>
    <row r="275" spans="1:35">
      <c r="A275" s="1">
        <v>102699</v>
      </c>
      <c r="B275" s="14">
        <v>16</v>
      </c>
      <c r="C275" s="14">
        <v>11</v>
      </c>
      <c r="D275" s="2">
        <v>15.526</v>
      </c>
      <c r="E275" s="3">
        <v>4.8</v>
      </c>
      <c r="F275" s="14">
        <v>76</v>
      </c>
      <c r="G275" s="14">
        <v>29</v>
      </c>
      <c r="H275" s="14">
        <v>34</v>
      </c>
      <c r="I275" s="14">
        <v>19</v>
      </c>
      <c r="J275" s="14">
        <v>4</v>
      </c>
      <c r="K275" s="14">
        <v>0</v>
      </c>
      <c r="L275" s="14">
        <v>0</v>
      </c>
      <c r="M275" s="14">
        <v>1</v>
      </c>
      <c r="N275" s="14">
        <v>0</v>
      </c>
      <c r="O275" s="14">
        <v>0</v>
      </c>
      <c r="P275" s="14">
        <v>0</v>
      </c>
      <c r="Q275" s="14">
        <v>1</v>
      </c>
      <c r="R275" s="14">
        <v>0</v>
      </c>
      <c r="S275" s="14">
        <v>0</v>
      </c>
      <c r="T275" s="39">
        <v>2</v>
      </c>
      <c r="U275" s="14">
        <f t="shared" si="60"/>
        <v>164</v>
      </c>
      <c r="V275" s="14">
        <f t="shared" si="61"/>
        <v>88</v>
      </c>
      <c r="W275" s="14">
        <f t="shared" si="62"/>
        <v>59</v>
      </c>
      <c r="X275" s="14">
        <f t="shared" si="63"/>
        <v>25</v>
      </c>
      <c r="Y275" s="14">
        <f t="shared" si="64"/>
        <v>6</v>
      </c>
      <c r="Z275" s="14">
        <f t="shared" si="65"/>
        <v>2</v>
      </c>
      <c r="AA275" s="14">
        <f t="shared" si="66"/>
        <v>2</v>
      </c>
      <c r="AB275" s="14">
        <f t="shared" si="67"/>
        <v>2</v>
      </c>
      <c r="AC275" s="14">
        <f t="shared" si="68"/>
        <v>1</v>
      </c>
      <c r="AD275" s="14">
        <f t="shared" si="69"/>
        <v>1</v>
      </c>
      <c r="AE275" s="14">
        <f t="shared" si="70"/>
        <v>1</v>
      </c>
      <c r="AF275" s="14">
        <f t="shared" si="71"/>
        <v>1</v>
      </c>
      <c r="AG275" s="14">
        <f t="shared" si="72"/>
        <v>0</v>
      </c>
      <c r="AH275" s="14">
        <f t="shared" si="73"/>
        <v>0</v>
      </c>
      <c r="AI275" s="9">
        <f t="shared" si="74"/>
        <v>35.975609756097562</v>
      </c>
    </row>
    <row r="276" spans="1:35">
      <c r="A276" s="1">
        <v>102699</v>
      </c>
      <c r="B276" s="14">
        <v>16</v>
      </c>
      <c r="C276" s="14">
        <v>12</v>
      </c>
      <c r="D276" s="2">
        <v>15.574</v>
      </c>
      <c r="E276" s="3">
        <v>4.8</v>
      </c>
      <c r="F276" s="14">
        <v>54</v>
      </c>
      <c r="G276" s="14">
        <v>21</v>
      </c>
      <c r="H276" s="14">
        <v>9</v>
      </c>
      <c r="I276" s="14">
        <v>4</v>
      </c>
      <c r="J276" s="14">
        <v>5</v>
      </c>
      <c r="K276" s="14">
        <v>0</v>
      </c>
      <c r="L276" s="14">
        <v>0</v>
      </c>
      <c r="M276" s="14">
        <v>2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39">
        <v>2</v>
      </c>
      <c r="U276" s="14">
        <f t="shared" si="60"/>
        <v>95</v>
      </c>
      <c r="V276" s="14">
        <f t="shared" si="61"/>
        <v>41</v>
      </c>
      <c r="W276" s="14">
        <f t="shared" si="62"/>
        <v>20</v>
      </c>
      <c r="X276" s="14">
        <f t="shared" si="63"/>
        <v>11</v>
      </c>
      <c r="Y276" s="14">
        <f t="shared" si="64"/>
        <v>7</v>
      </c>
      <c r="Z276" s="14">
        <f t="shared" si="65"/>
        <v>2</v>
      </c>
      <c r="AA276" s="14">
        <f t="shared" si="66"/>
        <v>2</v>
      </c>
      <c r="AB276" s="14">
        <f t="shared" si="67"/>
        <v>2</v>
      </c>
      <c r="AC276" s="14">
        <f t="shared" si="68"/>
        <v>0</v>
      </c>
      <c r="AD276" s="14">
        <f t="shared" si="69"/>
        <v>0</v>
      </c>
      <c r="AE276" s="14">
        <f t="shared" si="70"/>
        <v>0</v>
      </c>
      <c r="AF276" s="14">
        <f t="shared" si="71"/>
        <v>0</v>
      </c>
      <c r="AG276" s="14">
        <f t="shared" si="72"/>
        <v>0</v>
      </c>
      <c r="AH276" s="14">
        <f t="shared" si="73"/>
        <v>0</v>
      </c>
      <c r="AI276" s="9">
        <f t="shared" si="74"/>
        <v>21.052631578947366</v>
      </c>
    </row>
    <row r="277" spans="1:35">
      <c r="A277" s="1">
        <v>102699</v>
      </c>
      <c r="B277" s="14">
        <v>16</v>
      </c>
      <c r="C277" s="14">
        <v>13</v>
      </c>
      <c r="D277" s="2">
        <v>15.622</v>
      </c>
      <c r="E277" s="3">
        <v>4.8</v>
      </c>
      <c r="F277" s="14">
        <v>165</v>
      </c>
      <c r="G277" s="14">
        <v>72</v>
      </c>
      <c r="H277" s="14">
        <v>45</v>
      </c>
      <c r="I277" s="14">
        <v>24</v>
      </c>
      <c r="J277" s="14">
        <v>12</v>
      </c>
      <c r="K277" s="14">
        <v>6</v>
      </c>
      <c r="L277" s="14">
        <v>3</v>
      </c>
      <c r="M277" s="14">
        <v>0</v>
      </c>
      <c r="N277" s="14">
        <v>1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39">
        <v>2</v>
      </c>
      <c r="U277" s="14">
        <f t="shared" si="60"/>
        <v>328</v>
      </c>
      <c r="V277" s="14">
        <f t="shared" si="61"/>
        <v>163</v>
      </c>
      <c r="W277" s="14">
        <f t="shared" si="62"/>
        <v>91</v>
      </c>
      <c r="X277" s="14">
        <f t="shared" si="63"/>
        <v>46</v>
      </c>
      <c r="Y277" s="14">
        <f t="shared" si="64"/>
        <v>22</v>
      </c>
      <c r="Z277" s="14">
        <f t="shared" si="65"/>
        <v>10</v>
      </c>
      <c r="AA277" s="14">
        <f t="shared" si="66"/>
        <v>4</v>
      </c>
      <c r="AB277" s="14">
        <f t="shared" si="67"/>
        <v>1</v>
      </c>
      <c r="AC277" s="14">
        <f t="shared" si="68"/>
        <v>1</v>
      </c>
      <c r="AD277" s="14">
        <f t="shared" si="69"/>
        <v>0</v>
      </c>
      <c r="AE277" s="14">
        <f t="shared" si="70"/>
        <v>0</v>
      </c>
      <c r="AF277" s="14">
        <f t="shared" si="71"/>
        <v>0</v>
      </c>
      <c r="AG277" s="14">
        <f t="shared" si="72"/>
        <v>0</v>
      </c>
      <c r="AH277" s="14">
        <f t="shared" si="73"/>
        <v>0</v>
      </c>
      <c r="AI277" s="9">
        <f t="shared" si="74"/>
        <v>27.743902439024392</v>
      </c>
    </row>
    <row r="278" spans="1:35">
      <c r="A278" s="1">
        <v>102699</v>
      </c>
      <c r="B278" s="14">
        <v>16</v>
      </c>
      <c r="C278" s="14">
        <v>14</v>
      </c>
      <c r="D278" s="2">
        <v>15.67</v>
      </c>
      <c r="E278" s="3">
        <v>6</v>
      </c>
      <c r="F278" s="14">
        <v>117</v>
      </c>
      <c r="G278" s="14">
        <v>48</v>
      </c>
      <c r="H278" s="14">
        <v>21</v>
      </c>
      <c r="I278" s="14">
        <v>11</v>
      </c>
      <c r="J278" s="14">
        <v>1</v>
      </c>
      <c r="K278" s="14">
        <v>1</v>
      </c>
      <c r="L278" s="14">
        <v>1</v>
      </c>
      <c r="M278" s="14">
        <v>0</v>
      </c>
      <c r="N278" s="14">
        <v>1</v>
      </c>
      <c r="O278" s="14">
        <v>0</v>
      </c>
      <c r="P278" s="14">
        <v>1</v>
      </c>
      <c r="Q278" s="14">
        <v>0</v>
      </c>
      <c r="R278" s="14">
        <v>0</v>
      </c>
      <c r="S278" s="14">
        <v>1</v>
      </c>
      <c r="T278" s="39">
        <v>2</v>
      </c>
      <c r="U278" s="14">
        <f t="shared" si="60"/>
        <v>203</v>
      </c>
      <c r="V278" s="14">
        <f t="shared" si="61"/>
        <v>86</v>
      </c>
      <c r="W278" s="14">
        <f t="shared" si="62"/>
        <v>38</v>
      </c>
      <c r="X278" s="14">
        <f t="shared" si="63"/>
        <v>17</v>
      </c>
      <c r="Y278" s="14">
        <f t="shared" si="64"/>
        <v>6</v>
      </c>
      <c r="Z278" s="14">
        <f t="shared" si="65"/>
        <v>5</v>
      </c>
      <c r="AA278" s="14">
        <f t="shared" si="66"/>
        <v>4</v>
      </c>
      <c r="AB278" s="14">
        <f t="shared" si="67"/>
        <v>3</v>
      </c>
      <c r="AC278" s="14">
        <f t="shared" si="68"/>
        <v>3</v>
      </c>
      <c r="AD278" s="14">
        <f t="shared" si="69"/>
        <v>2</v>
      </c>
      <c r="AE278" s="14">
        <f t="shared" si="70"/>
        <v>2</v>
      </c>
      <c r="AF278" s="14">
        <f t="shared" si="71"/>
        <v>1</v>
      </c>
      <c r="AG278" s="14">
        <f t="shared" si="72"/>
        <v>1</v>
      </c>
      <c r="AH278" s="14">
        <f t="shared" si="73"/>
        <v>1</v>
      </c>
      <c r="AI278" s="9">
        <f t="shared" si="74"/>
        <v>18.7192118226601</v>
      </c>
    </row>
    <row r="279" spans="1:35">
      <c r="A279" s="1">
        <v>102699</v>
      </c>
      <c r="B279" s="14">
        <v>16</v>
      </c>
      <c r="C279" s="14">
        <v>15</v>
      </c>
      <c r="D279" s="2">
        <v>15.73</v>
      </c>
      <c r="E279" s="3">
        <v>6</v>
      </c>
      <c r="F279" s="14">
        <v>163</v>
      </c>
      <c r="G279" s="14">
        <v>75</v>
      </c>
      <c r="H279" s="14">
        <v>36</v>
      </c>
      <c r="I279" s="14">
        <v>8</v>
      </c>
      <c r="J279" s="14">
        <v>7</v>
      </c>
      <c r="K279" s="14">
        <v>4</v>
      </c>
      <c r="L279" s="14">
        <v>1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39">
        <v>2</v>
      </c>
      <c r="U279" s="14">
        <f t="shared" si="60"/>
        <v>294</v>
      </c>
      <c r="V279" s="14">
        <f t="shared" si="61"/>
        <v>131</v>
      </c>
      <c r="W279" s="14">
        <f t="shared" si="62"/>
        <v>56</v>
      </c>
      <c r="X279" s="14">
        <f t="shared" si="63"/>
        <v>20</v>
      </c>
      <c r="Y279" s="14">
        <f t="shared" si="64"/>
        <v>12</v>
      </c>
      <c r="Z279" s="14">
        <f t="shared" si="65"/>
        <v>5</v>
      </c>
      <c r="AA279" s="14">
        <f t="shared" si="66"/>
        <v>1</v>
      </c>
      <c r="AB279" s="14">
        <f t="shared" si="67"/>
        <v>0</v>
      </c>
      <c r="AC279" s="14">
        <f t="shared" si="68"/>
        <v>0</v>
      </c>
      <c r="AD279" s="14">
        <f t="shared" si="69"/>
        <v>0</v>
      </c>
      <c r="AE279" s="14">
        <f t="shared" si="70"/>
        <v>0</v>
      </c>
      <c r="AF279" s="14">
        <f t="shared" si="71"/>
        <v>0</v>
      </c>
      <c r="AG279" s="14">
        <f t="shared" si="72"/>
        <v>0</v>
      </c>
      <c r="AH279" s="14">
        <f t="shared" si="73"/>
        <v>0</v>
      </c>
      <c r="AI279" s="9">
        <f t="shared" si="74"/>
        <v>19.047619047619047</v>
      </c>
    </row>
    <row r="280" spans="1:35">
      <c r="A280" s="1">
        <v>102699</v>
      </c>
      <c r="B280" s="14">
        <v>16</v>
      </c>
      <c r="C280" s="14">
        <v>16</v>
      </c>
      <c r="D280" s="2">
        <v>15.79</v>
      </c>
      <c r="E280" s="3">
        <v>5</v>
      </c>
      <c r="F280" s="14">
        <v>126</v>
      </c>
      <c r="G280" s="14">
        <v>53</v>
      </c>
      <c r="H280" s="14">
        <v>23</v>
      </c>
      <c r="I280" s="14">
        <v>8</v>
      </c>
      <c r="J280" s="14">
        <v>5</v>
      </c>
      <c r="K280" s="14">
        <v>2</v>
      </c>
      <c r="L280" s="14">
        <v>1</v>
      </c>
      <c r="M280" s="14">
        <v>2</v>
      </c>
      <c r="N280" s="14">
        <v>0</v>
      </c>
      <c r="O280" s="14">
        <v>1</v>
      </c>
      <c r="P280" s="14">
        <v>0</v>
      </c>
      <c r="Q280" s="14">
        <v>0</v>
      </c>
      <c r="R280" s="14">
        <v>0</v>
      </c>
      <c r="S280" s="14">
        <v>0</v>
      </c>
      <c r="T280" s="39">
        <v>2</v>
      </c>
      <c r="U280" s="14">
        <f t="shared" si="60"/>
        <v>221</v>
      </c>
      <c r="V280" s="14">
        <f t="shared" si="61"/>
        <v>95</v>
      </c>
      <c r="W280" s="14">
        <f t="shared" si="62"/>
        <v>42</v>
      </c>
      <c r="X280" s="14">
        <f t="shared" si="63"/>
        <v>19</v>
      </c>
      <c r="Y280" s="14">
        <f t="shared" si="64"/>
        <v>11</v>
      </c>
      <c r="Z280" s="14">
        <f t="shared" si="65"/>
        <v>6</v>
      </c>
      <c r="AA280" s="14">
        <f t="shared" si="66"/>
        <v>4</v>
      </c>
      <c r="AB280" s="14">
        <f t="shared" si="67"/>
        <v>3</v>
      </c>
      <c r="AC280" s="14">
        <f t="shared" si="68"/>
        <v>1</v>
      </c>
      <c r="AD280" s="14">
        <f t="shared" si="69"/>
        <v>1</v>
      </c>
      <c r="AE280" s="14">
        <f t="shared" si="70"/>
        <v>0</v>
      </c>
      <c r="AF280" s="14">
        <f t="shared" si="71"/>
        <v>0</v>
      </c>
      <c r="AG280" s="14">
        <f t="shared" si="72"/>
        <v>0</v>
      </c>
      <c r="AH280" s="14">
        <f t="shared" si="73"/>
        <v>0</v>
      </c>
      <c r="AI280" s="9">
        <f t="shared" si="74"/>
        <v>19.004524886877828</v>
      </c>
    </row>
    <row r="281" spans="1:35">
      <c r="A281" s="1">
        <v>102699</v>
      </c>
      <c r="B281" s="14">
        <v>16</v>
      </c>
      <c r="C281" s="14">
        <v>17</v>
      </c>
      <c r="D281" s="2">
        <v>15.84</v>
      </c>
      <c r="E281" s="3">
        <v>5</v>
      </c>
      <c r="F281" s="14">
        <v>129</v>
      </c>
      <c r="G281" s="14">
        <v>55</v>
      </c>
      <c r="H281" s="14">
        <v>41</v>
      </c>
      <c r="I281" s="14">
        <v>24</v>
      </c>
      <c r="J281" s="14">
        <v>10</v>
      </c>
      <c r="K281" s="14">
        <v>1</v>
      </c>
      <c r="L281" s="14">
        <v>2</v>
      </c>
      <c r="M281" s="14">
        <v>0</v>
      </c>
      <c r="N281" s="14">
        <v>1</v>
      </c>
      <c r="O281" s="14">
        <v>1</v>
      </c>
      <c r="P281" s="14">
        <v>0</v>
      </c>
      <c r="Q281" s="14">
        <v>1</v>
      </c>
      <c r="R281" s="14">
        <v>0</v>
      </c>
      <c r="S281" s="14">
        <v>0</v>
      </c>
      <c r="T281" s="39">
        <v>2</v>
      </c>
      <c r="U281" s="14">
        <f t="shared" si="60"/>
        <v>265</v>
      </c>
      <c r="V281" s="14">
        <f t="shared" si="61"/>
        <v>136</v>
      </c>
      <c r="W281" s="14">
        <f t="shared" si="62"/>
        <v>81</v>
      </c>
      <c r="X281" s="14">
        <f t="shared" si="63"/>
        <v>40</v>
      </c>
      <c r="Y281" s="14">
        <f t="shared" si="64"/>
        <v>16</v>
      </c>
      <c r="Z281" s="14">
        <f t="shared" si="65"/>
        <v>6</v>
      </c>
      <c r="AA281" s="14">
        <f t="shared" si="66"/>
        <v>5</v>
      </c>
      <c r="AB281" s="14">
        <f t="shared" si="67"/>
        <v>3</v>
      </c>
      <c r="AC281" s="14">
        <f t="shared" si="68"/>
        <v>3</v>
      </c>
      <c r="AD281" s="14">
        <f t="shared" si="69"/>
        <v>2</v>
      </c>
      <c r="AE281" s="14">
        <f t="shared" si="70"/>
        <v>1</v>
      </c>
      <c r="AF281" s="14">
        <f t="shared" si="71"/>
        <v>1</v>
      </c>
      <c r="AG281" s="14">
        <f t="shared" si="72"/>
        <v>0</v>
      </c>
      <c r="AH281" s="14">
        <f t="shared" si="73"/>
        <v>0</v>
      </c>
      <c r="AI281" s="9">
        <f t="shared" si="74"/>
        <v>30.566037735849054</v>
      </c>
    </row>
    <row r="282" spans="1:35">
      <c r="A282" s="1">
        <v>102699</v>
      </c>
      <c r="B282" s="14">
        <v>16</v>
      </c>
      <c r="C282" s="14">
        <v>18</v>
      </c>
      <c r="D282" s="2">
        <v>15.89</v>
      </c>
      <c r="E282" s="3">
        <v>5</v>
      </c>
      <c r="F282" s="14">
        <v>51</v>
      </c>
      <c r="G282" s="14">
        <v>27</v>
      </c>
      <c r="H282" s="14">
        <v>13</v>
      </c>
      <c r="I282" s="14">
        <v>9</v>
      </c>
      <c r="J282" s="14">
        <v>4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39">
        <v>2</v>
      </c>
      <c r="U282" s="14">
        <f t="shared" si="60"/>
        <v>104</v>
      </c>
      <c r="V282" s="14">
        <f t="shared" si="61"/>
        <v>53</v>
      </c>
      <c r="W282" s="14">
        <f t="shared" si="62"/>
        <v>26</v>
      </c>
      <c r="X282" s="14">
        <f t="shared" si="63"/>
        <v>13</v>
      </c>
      <c r="Y282" s="14">
        <f t="shared" si="64"/>
        <v>4</v>
      </c>
      <c r="Z282" s="14">
        <f t="shared" si="65"/>
        <v>0</v>
      </c>
      <c r="AA282" s="14">
        <f t="shared" si="66"/>
        <v>0</v>
      </c>
      <c r="AB282" s="14">
        <f t="shared" si="67"/>
        <v>0</v>
      </c>
      <c r="AC282" s="14">
        <f t="shared" si="68"/>
        <v>0</v>
      </c>
      <c r="AD282" s="14">
        <f t="shared" si="69"/>
        <v>0</v>
      </c>
      <c r="AE282" s="14">
        <f t="shared" si="70"/>
        <v>0</v>
      </c>
      <c r="AF282" s="14">
        <f t="shared" si="71"/>
        <v>0</v>
      </c>
      <c r="AG282" s="14">
        <f t="shared" si="72"/>
        <v>0</v>
      </c>
      <c r="AH282" s="14">
        <f t="shared" si="73"/>
        <v>0</v>
      </c>
      <c r="AI282" s="9">
        <f t="shared" si="74"/>
        <v>25</v>
      </c>
    </row>
    <row r="283" spans="1:35">
      <c r="A283" s="1">
        <v>102699</v>
      </c>
      <c r="B283" s="14">
        <v>16</v>
      </c>
      <c r="C283" s="14">
        <v>19</v>
      </c>
      <c r="D283" s="2">
        <v>15.94</v>
      </c>
      <c r="E283" s="3">
        <v>6</v>
      </c>
      <c r="F283" s="14">
        <v>569</v>
      </c>
      <c r="G283" s="14">
        <v>390</v>
      </c>
      <c r="H283" s="14">
        <v>311</v>
      </c>
      <c r="I283" s="14">
        <v>187</v>
      </c>
      <c r="J283" s="14">
        <v>112</v>
      </c>
      <c r="K283" s="14">
        <v>55</v>
      </c>
      <c r="L283" s="14">
        <v>17</v>
      </c>
      <c r="M283" s="14">
        <v>7</v>
      </c>
      <c r="N283" s="14">
        <v>2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39">
        <v>2</v>
      </c>
      <c r="U283" s="14">
        <f t="shared" si="60"/>
        <v>1650</v>
      </c>
      <c r="V283" s="14">
        <f t="shared" si="61"/>
        <v>1081</v>
      </c>
      <c r="W283" s="14">
        <f t="shared" si="62"/>
        <v>691</v>
      </c>
      <c r="X283" s="14">
        <f t="shared" si="63"/>
        <v>380</v>
      </c>
      <c r="Y283" s="14">
        <f t="shared" si="64"/>
        <v>193</v>
      </c>
      <c r="Z283" s="14">
        <f t="shared" si="65"/>
        <v>81</v>
      </c>
      <c r="AA283" s="14">
        <f t="shared" si="66"/>
        <v>26</v>
      </c>
      <c r="AB283" s="14">
        <f t="shared" si="67"/>
        <v>9</v>
      </c>
      <c r="AC283" s="14">
        <f t="shared" si="68"/>
        <v>2</v>
      </c>
      <c r="AD283" s="14">
        <f t="shared" si="69"/>
        <v>0</v>
      </c>
      <c r="AE283" s="14">
        <f t="shared" si="70"/>
        <v>0</v>
      </c>
      <c r="AF283" s="14">
        <f t="shared" si="71"/>
        <v>0</v>
      </c>
      <c r="AG283" s="14">
        <f t="shared" si="72"/>
        <v>0</v>
      </c>
      <c r="AH283" s="14">
        <f t="shared" si="73"/>
        <v>0</v>
      </c>
      <c r="AI283" s="9">
        <f t="shared" si="74"/>
        <v>41.878787878787875</v>
      </c>
    </row>
    <row r="284" spans="1:35">
      <c r="A284" s="1">
        <v>102899</v>
      </c>
      <c r="B284" s="14">
        <v>17</v>
      </c>
      <c r="C284" s="14">
        <v>1</v>
      </c>
      <c r="D284" s="2">
        <v>16</v>
      </c>
      <c r="E284" s="3">
        <v>5.7</v>
      </c>
      <c r="F284" s="14">
        <v>93</v>
      </c>
      <c r="G284" s="14">
        <v>50</v>
      </c>
      <c r="H284" s="14">
        <v>27</v>
      </c>
      <c r="I284" s="14">
        <v>24</v>
      </c>
      <c r="J284" s="14">
        <v>11</v>
      </c>
      <c r="K284" s="14">
        <v>7</v>
      </c>
      <c r="L284" s="14">
        <v>3</v>
      </c>
      <c r="M284" s="14">
        <v>3</v>
      </c>
      <c r="N284" s="14">
        <v>1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39">
        <v>2</v>
      </c>
      <c r="U284" s="14">
        <f t="shared" si="60"/>
        <v>219</v>
      </c>
      <c r="V284" s="14">
        <f t="shared" si="61"/>
        <v>126</v>
      </c>
      <c r="W284" s="14">
        <f t="shared" si="62"/>
        <v>76</v>
      </c>
      <c r="X284" s="14">
        <f t="shared" si="63"/>
        <v>49</v>
      </c>
      <c r="Y284" s="14">
        <f t="shared" si="64"/>
        <v>25</v>
      </c>
      <c r="Z284" s="14">
        <f t="shared" si="65"/>
        <v>14</v>
      </c>
      <c r="AA284" s="14">
        <f t="shared" si="66"/>
        <v>7</v>
      </c>
      <c r="AB284" s="14">
        <f t="shared" si="67"/>
        <v>4</v>
      </c>
      <c r="AC284" s="14">
        <f t="shared" si="68"/>
        <v>1</v>
      </c>
      <c r="AD284" s="14">
        <f t="shared" si="69"/>
        <v>0</v>
      </c>
      <c r="AE284" s="14">
        <f t="shared" si="70"/>
        <v>0</v>
      </c>
      <c r="AF284" s="14">
        <f t="shared" si="71"/>
        <v>0</v>
      </c>
      <c r="AG284" s="14">
        <f t="shared" si="72"/>
        <v>0</v>
      </c>
      <c r="AH284" s="14">
        <f t="shared" si="73"/>
        <v>0</v>
      </c>
      <c r="AI284" s="9">
        <f t="shared" si="74"/>
        <v>34.703196347031962</v>
      </c>
    </row>
    <row r="285" spans="1:35">
      <c r="A285" s="1">
        <v>102899</v>
      </c>
      <c r="B285" s="14">
        <v>17</v>
      </c>
      <c r="C285" s="14">
        <v>2</v>
      </c>
      <c r="D285" s="2">
        <v>16.056999999999999</v>
      </c>
      <c r="E285" s="3">
        <v>4.7</v>
      </c>
      <c r="F285" s="14">
        <v>80</v>
      </c>
      <c r="G285" s="14">
        <v>57</v>
      </c>
      <c r="H285" s="14">
        <v>34</v>
      </c>
      <c r="I285" s="14">
        <v>27</v>
      </c>
      <c r="J285" s="14">
        <v>14</v>
      </c>
      <c r="K285" s="14">
        <v>4</v>
      </c>
      <c r="L285" s="14">
        <v>3</v>
      </c>
      <c r="M285" s="14">
        <v>1</v>
      </c>
      <c r="N285" s="14">
        <v>1</v>
      </c>
      <c r="O285" s="14">
        <v>0</v>
      </c>
      <c r="P285" s="14">
        <v>1</v>
      </c>
      <c r="Q285" s="14">
        <v>0</v>
      </c>
      <c r="R285" s="14">
        <v>0</v>
      </c>
      <c r="S285" s="14">
        <v>0</v>
      </c>
      <c r="T285" s="39">
        <v>2</v>
      </c>
      <c r="U285" s="14">
        <f t="shared" si="60"/>
        <v>222</v>
      </c>
      <c r="V285" s="14">
        <f t="shared" si="61"/>
        <v>142</v>
      </c>
      <c r="W285" s="14">
        <f t="shared" si="62"/>
        <v>85</v>
      </c>
      <c r="X285" s="14">
        <f t="shared" si="63"/>
        <v>51</v>
      </c>
      <c r="Y285" s="14">
        <f t="shared" si="64"/>
        <v>24</v>
      </c>
      <c r="Z285" s="14">
        <f t="shared" si="65"/>
        <v>10</v>
      </c>
      <c r="AA285" s="14">
        <f t="shared" si="66"/>
        <v>6</v>
      </c>
      <c r="AB285" s="14">
        <f t="shared" si="67"/>
        <v>3</v>
      </c>
      <c r="AC285" s="14">
        <f t="shared" si="68"/>
        <v>2</v>
      </c>
      <c r="AD285" s="14">
        <f t="shared" si="69"/>
        <v>1</v>
      </c>
      <c r="AE285" s="14">
        <f t="shared" si="70"/>
        <v>1</v>
      </c>
      <c r="AF285" s="14">
        <f t="shared" si="71"/>
        <v>0</v>
      </c>
      <c r="AG285" s="14">
        <f t="shared" si="72"/>
        <v>0</v>
      </c>
      <c r="AH285" s="14">
        <f t="shared" si="73"/>
        <v>0</v>
      </c>
      <c r="AI285" s="9">
        <f t="shared" si="74"/>
        <v>38.288288288288285</v>
      </c>
    </row>
    <row r="286" spans="1:35">
      <c r="A286" s="1">
        <v>102899</v>
      </c>
      <c r="B286" s="14">
        <v>17</v>
      </c>
      <c r="C286" s="14">
        <v>3</v>
      </c>
      <c r="D286" s="2">
        <v>16.103999999999999</v>
      </c>
      <c r="E286" s="3">
        <v>4.7</v>
      </c>
      <c r="F286" s="14">
        <v>81</v>
      </c>
      <c r="G286" s="14">
        <v>60</v>
      </c>
      <c r="H286" s="14">
        <v>32</v>
      </c>
      <c r="I286" s="14">
        <v>15</v>
      </c>
      <c r="J286" s="14">
        <v>11</v>
      </c>
      <c r="K286" s="14">
        <v>6</v>
      </c>
      <c r="L286" s="14">
        <v>2</v>
      </c>
      <c r="M286" s="14">
        <v>0</v>
      </c>
      <c r="N286" s="14">
        <v>1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39">
        <v>2</v>
      </c>
      <c r="U286" s="14">
        <f t="shared" si="60"/>
        <v>208</v>
      </c>
      <c r="V286" s="14">
        <f t="shared" si="61"/>
        <v>127</v>
      </c>
      <c r="W286" s="14">
        <f t="shared" si="62"/>
        <v>67</v>
      </c>
      <c r="X286" s="14">
        <f t="shared" si="63"/>
        <v>35</v>
      </c>
      <c r="Y286" s="14">
        <f t="shared" si="64"/>
        <v>20</v>
      </c>
      <c r="Z286" s="14">
        <f t="shared" si="65"/>
        <v>9</v>
      </c>
      <c r="AA286" s="14">
        <f t="shared" si="66"/>
        <v>3</v>
      </c>
      <c r="AB286" s="14">
        <f t="shared" si="67"/>
        <v>1</v>
      </c>
      <c r="AC286" s="14">
        <f t="shared" si="68"/>
        <v>1</v>
      </c>
      <c r="AD286" s="14">
        <f t="shared" si="69"/>
        <v>0</v>
      </c>
      <c r="AE286" s="14">
        <f t="shared" si="70"/>
        <v>0</v>
      </c>
      <c r="AF286" s="14">
        <f t="shared" si="71"/>
        <v>0</v>
      </c>
      <c r="AG286" s="14">
        <f t="shared" si="72"/>
        <v>0</v>
      </c>
      <c r="AH286" s="14">
        <f t="shared" si="73"/>
        <v>0</v>
      </c>
      <c r="AI286" s="9">
        <f t="shared" si="74"/>
        <v>32.211538461538467</v>
      </c>
    </row>
    <row r="287" spans="1:35">
      <c r="A287" s="1">
        <v>102899</v>
      </c>
      <c r="B287" s="14">
        <v>17</v>
      </c>
      <c r="C287" s="14">
        <v>4</v>
      </c>
      <c r="D287" s="2">
        <v>16.151</v>
      </c>
      <c r="E287" s="3">
        <v>4.7</v>
      </c>
      <c r="F287" s="14">
        <v>95</v>
      </c>
      <c r="G287" s="14">
        <v>36</v>
      </c>
      <c r="H287" s="14">
        <v>17</v>
      </c>
      <c r="I287" s="14">
        <v>12</v>
      </c>
      <c r="J287" s="14">
        <v>3</v>
      </c>
      <c r="K287" s="14">
        <v>5</v>
      </c>
      <c r="L287" s="14">
        <v>0</v>
      </c>
      <c r="M287" s="14">
        <v>0</v>
      </c>
      <c r="N287" s="14">
        <v>0</v>
      </c>
      <c r="O287" s="14">
        <v>1</v>
      </c>
      <c r="P287" s="14">
        <v>0</v>
      </c>
      <c r="Q287" s="14">
        <v>0</v>
      </c>
      <c r="R287" s="14">
        <v>0</v>
      </c>
      <c r="S287" s="14">
        <v>0</v>
      </c>
      <c r="T287" s="39">
        <v>2</v>
      </c>
      <c r="U287" s="14">
        <f t="shared" si="60"/>
        <v>169</v>
      </c>
      <c r="V287" s="14">
        <f t="shared" si="61"/>
        <v>74</v>
      </c>
      <c r="W287" s="14">
        <f t="shared" si="62"/>
        <v>38</v>
      </c>
      <c r="X287" s="14">
        <f t="shared" si="63"/>
        <v>21</v>
      </c>
      <c r="Y287" s="14">
        <f t="shared" si="64"/>
        <v>9</v>
      </c>
      <c r="Z287" s="14">
        <f t="shared" si="65"/>
        <v>6</v>
      </c>
      <c r="AA287" s="14">
        <f t="shared" si="66"/>
        <v>1</v>
      </c>
      <c r="AB287" s="14">
        <f t="shared" si="67"/>
        <v>1</v>
      </c>
      <c r="AC287" s="14">
        <f t="shared" si="68"/>
        <v>1</v>
      </c>
      <c r="AD287" s="14">
        <f t="shared" si="69"/>
        <v>1</v>
      </c>
      <c r="AE287" s="14">
        <f t="shared" si="70"/>
        <v>0</v>
      </c>
      <c r="AF287" s="14">
        <f t="shared" si="71"/>
        <v>0</v>
      </c>
      <c r="AG287" s="14">
        <f t="shared" si="72"/>
        <v>0</v>
      </c>
      <c r="AH287" s="14">
        <f t="shared" si="73"/>
        <v>0</v>
      </c>
      <c r="AI287" s="9">
        <f t="shared" si="74"/>
        <v>22.485207100591715</v>
      </c>
    </row>
    <row r="288" spans="1:35">
      <c r="A288" s="1">
        <v>102899</v>
      </c>
      <c r="B288" s="14">
        <v>17</v>
      </c>
      <c r="C288" s="14">
        <v>5</v>
      </c>
      <c r="D288" s="2">
        <v>16.198</v>
      </c>
      <c r="E288" s="3">
        <v>4.7</v>
      </c>
      <c r="F288" s="14">
        <v>63</v>
      </c>
      <c r="G288" s="14">
        <v>27</v>
      </c>
      <c r="H288" s="14">
        <v>17</v>
      </c>
      <c r="I288" s="14">
        <v>8</v>
      </c>
      <c r="J288" s="14">
        <v>9</v>
      </c>
      <c r="K288" s="14">
        <v>1</v>
      </c>
      <c r="L288" s="14">
        <v>0</v>
      </c>
      <c r="M288" s="14">
        <v>0</v>
      </c>
      <c r="N288" s="14">
        <v>0</v>
      </c>
      <c r="O288" s="14">
        <v>0</v>
      </c>
      <c r="P288" s="14">
        <v>1</v>
      </c>
      <c r="Q288" s="14">
        <v>0</v>
      </c>
      <c r="R288" s="14">
        <v>0</v>
      </c>
      <c r="S288" s="14">
        <v>0</v>
      </c>
      <c r="T288" s="39">
        <v>2</v>
      </c>
      <c r="U288" s="14">
        <f t="shared" si="60"/>
        <v>126</v>
      </c>
      <c r="V288" s="14">
        <f t="shared" si="61"/>
        <v>63</v>
      </c>
      <c r="W288" s="14">
        <f t="shared" si="62"/>
        <v>36</v>
      </c>
      <c r="X288" s="14">
        <f t="shared" si="63"/>
        <v>19</v>
      </c>
      <c r="Y288" s="14">
        <f t="shared" si="64"/>
        <v>11</v>
      </c>
      <c r="Z288" s="14">
        <f t="shared" si="65"/>
        <v>2</v>
      </c>
      <c r="AA288" s="14">
        <f t="shared" si="66"/>
        <v>1</v>
      </c>
      <c r="AB288" s="14">
        <f t="shared" si="67"/>
        <v>1</v>
      </c>
      <c r="AC288" s="14">
        <f t="shared" si="68"/>
        <v>1</v>
      </c>
      <c r="AD288" s="14">
        <f t="shared" si="69"/>
        <v>1</v>
      </c>
      <c r="AE288" s="14">
        <f t="shared" si="70"/>
        <v>1</v>
      </c>
      <c r="AF288" s="14">
        <f t="shared" si="71"/>
        <v>0</v>
      </c>
      <c r="AG288" s="14">
        <f t="shared" si="72"/>
        <v>0</v>
      </c>
      <c r="AH288" s="14">
        <f t="shared" si="73"/>
        <v>0</v>
      </c>
      <c r="AI288" s="9">
        <f t="shared" si="74"/>
        <v>28.571428571428569</v>
      </c>
    </row>
    <row r="289" spans="1:35">
      <c r="A289" s="1">
        <v>102899</v>
      </c>
      <c r="B289" s="14">
        <v>17</v>
      </c>
      <c r="C289" s="14">
        <v>6</v>
      </c>
      <c r="D289" s="2">
        <v>16.245000000000001</v>
      </c>
      <c r="E289" s="3">
        <v>4.7</v>
      </c>
      <c r="F289" s="14">
        <v>87</v>
      </c>
      <c r="G289" s="14">
        <v>31</v>
      </c>
      <c r="H289" s="14">
        <v>19</v>
      </c>
      <c r="I289" s="14">
        <v>12</v>
      </c>
      <c r="J289" s="14">
        <v>2</v>
      </c>
      <c r="K289" s="14">
        <v>2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39">
        <v>2</v>
      </c>
      <c r="U289" s="14">
        <f t="shared" si="60"/>
        <v>153</v>
      </c>
      <c r="V289" s="14">
        <f t="shared" si="61"/>
        <v>66</v>
      </c>
      <c r="W289" s="14">
        <f t="shared" si="62"/>
        <v>35</v>
      </c>
      <c r="X289" s="14">
        <f t="shared" si="63"/>
        <v>16</v>
      </c>
      <c r="Y289" s="14">
        <f t="shared" si="64"/>
        <v>4</v>
      </c>
      <c r="Z289" s="14">
        <f t="shared" si="65"/>
        <v>2</v>
      </c>
      <c r="AA289" s="14">
        <f t="shared" si="66"/>
        <v>0</v>
      </c>
      <c r="AB289" s="14">
        <f t="shared" si="67"/>
        <v>0</v>
      </c>
      <c r="AC289" s="14">
        <f t="shared" si="68"/>
        <v>0</v>
      </c>
      <c r="AD289" s="14">
        <f t="shared" si="69"/>
        <v>0</v>
      </c>
      <c r="AE289" s="14">
        <f t="shared" si="70"/>
        <v>0</v>
      </c>
      <c r="AF289" s="14">
        <f t="shared" si="71"/>
        <v>0</v>
      </c>
      <c r="AG289" s="14">
        <f t="shared" si="72"/>
        <v>0</v>
      </c>
      <c r="AH289" s="14">
        <f t="shared" si="73"/>
        <v>0</v>
      </c>
      <c r="AI289" s="9">
        <f t="shared" si="74"/>
        <v>22.875816993464053</v>
      </c>
    </row>
    <row r="290" spans="1:35">
      <c r="A290" s="1">
        <v>102899</v>
      </c>
      <c r="B290" s="14">
        <v>17</v>
      </c>
      <c r="C290" s="14">
        <v>7</v>
      </c>
      <c r="D290" s="2">
        <v>16.292000000000002</v>
      </c>
      <c r="E290" s="3">
        <v>4.7</v>
      </c>
      <c r="F290" s="14">
        <v>107</v>
      </c>
      <c r="G290" s="14">
        <v>62</v>
      </c>
      <c r="H290" s="14">
        <v>28</v>
      </c>
      <c r="I290" s="14">
        <v>11</v>
      </c>
      <c r="J290" s="14">
        <v>6</v>
      </c>
      <c r="K290" s="14">
        <v>3</v>
      </c>
      <c r="L290" s="14">
        <v>0</v>
      </c>
      <c r="M290" s="14">
        <v>0</v>
      </c>
      <c r="N290" s="14">
        <v>0</v>
      </c>
      <c r="O290" s="14">
        <v>1</v>
      </c>
      <c r="P290" s="14">
        <v>0</v>
      </c>
      <c r="Q290" s="14">
        <v>0</v>
      </c>
      <c r="R290" s="14">
        <v>0</v>
      </c>
      <c r="S290" s="14">
        <v>0</v>
      </c>
      <c r="T290" s="39">
        <v>2</v>
      </c>
      <c r="U290" s="14">
        <f t="shared" si="60"/>
        <v>218</v>
      </c>
      <c r="V290" s="14">
        <f t="shared" si="61"/>
        <v>111</v>
      </c>
      <c r="W290" s="14">
        <f t="shared" si="62"/>
        <v>49</v>
      </c>
      <c r="X290" s="14">
        <f t="shared" si="63"/>
        <v>21</v>
      </c>
      <c r="Y290" s="14">
        <f t="shared" si="64"/>
        <v>10</v>
      </c>
      <c r="Z290" s="14">
        <f t="shared" si="65"/>
        <v>4</v>
      </c>
      <c r="AA290" s="14">
        <f t="shared" si="66"/>
        <v>1</v>
      </c>
      <c r="AB290" s="14">
        <f t="shared" si="67"/>
        <v>1</v>
      </c>
      <c r="AC290" s="14">
        <f t="shared" si="68"/>
        <v>1</v>
      </c>
      <c r="AD290" s="14">
        <f t="shared" si="69"/>
        <v>1</v>
      </c>
      <c r="AE290" s="14">
        <f t="shared" si="70"/>
        <v>0</v>
      </c>
      <c r="AF290" s="14">
        <f t="shared" si="71"/>
        <v>0</v>
      </c>
      <c r="AG290" s="14">
        <f t="shared" si="72"/>
        <v>0</v>
      </c>
      <c r="AH290" s="14">
        <f t="shared" si="73"/>
        <v>0</v>
      </c>
      <c r="AI290" s="9">
        <f t="shared" si="74"/>
        <v>22.477064220183486</v>
      </c>
    </row>
    <row r="291" spans="1:35">
      <c r="A291" s="1">
        <v>102899</v>
      </c>
      <c r="B291" s="14">
        <v>17</v>
      </c>
      <c r="C291" s="14">
        <v>8</v>
      </c>
      <c r="D291" s="2">
        <v>16.338999999999999</v>
      </c>
      <c r="E291" s="3">
        <v>4.7</v>
      </c>
      <c r="F291" s="14">
        <v>76</v>
      </c>
      <c r="G291" s="14">
        <v>31</v>
      </c>
      <c r="H291" s="14">
        <v>13</v>
      </c>
      <c r="I291" s="14">
        <v>12</v>
      </c>
      <c r="J291" s="14">
        <v>5</v>
      </c>
      <c r="K291" s="14">
        <v>2</v>
      </c>
      <c r="L291" s="14">
        <v>1</v>
      </c>
      <c r="M291" s="14">
        <v>0</v>
      </c>
      <c r="N291" s="14">
        <v>1</v>
      </c>
      <c r="O291" s="14">
        <v>0</v>
      </c>
      <c r="P291" s="14">
        <v>0</v>
      </c>
      <c r="Q291" s="14">
        <v>0</v>
      </c>
      <c r="R291" s="14">
        <v>0</v>
      </c>
      <c r="S291" s="14">
        <v>1</v>
      </c>
      <c r="T291" s="39">
        <v>2</v>
      </c>
      <c r="U291" s="14">
        <f t="shared" si="60"/>
        <v>142</v>
      </c>
      <c r="V291" s="14">
        <f t="shared" si="61"/>
        <v>66</v>
      </c>
      <c r="W291" s="14">
        <f t="shared" si="62"/>
        <v>35</v>
      </c>
      <c r="X291" s="14">
        <f t="shared" si="63"/>
        <v>22</v>
      </c>
      <c r="Y291" s="14">
        <f t="shared" si="64"/>
        <v>10</v>
      </c>
      <c r="Z291" s="14">
        <f t="shared" si="65"/>
        <v>5</v>
      </c>
      <c r="AA291" s="14">
        <f t="shared" si="66"/>
        <v>3</v>
      </c>
      <c r="AB291" s="14">
        <f t="shared" si="67"/>
        <v>2</v>
      </c>
      <c r="AC291" s="14">
        <f t="shared" si="68"/>
        <v>2</v>
      </c>
      <c r="AD291" s="14">
        <f t="shared" si="69"/>
        <v>1</v>
      </c>
      <c r="AE291" s="14">
        <f t="shared" si="70"/>
        <v>1</v>
      </c>
      <c r="AF291" s="14">
        <f t="shared" si="71"/>
        <v>1</v>
      </c>
      <c r="AG291" s="14">
        <f t="shared" si="72"/>
        <v>1</v>
      </c>
      <c r="AH291" s="14">
        <f t="shared" si="73"/>
        <v>1</v>
      </c>
      <c r="AI291" s="9">
        <f t="shared" si="74"/>
        <v>24.647887323943664</v>
      </c>
    </row>
    <row r="292" spans="1:35">
      <c r="A292" s="1">
        <v>102899</v>
      </c>
      <c r="B292" s="14">
        <v>17</v>
      </c>
      <c r="C292" s="14">
        <v>9</v>
      </c>
      <c r="D292" s="2">
        <v>16.385999999999999</v>
      </c>
      <c r="E292" s="3">
        <v>4.7</v>
      </c>
      <c r="F292" s="14">
        <v>69</v>
      </c>
      <c r="G292" s="14">
        <v>25</v>
      </c>
      <c r="H292" s="14">
        <v>17</v>
      </c>
      <c r="I292" s="14">
        <v>17</v>
      </c>
      <c r="J292" s="14">
        <v>5</v>
      </c>
      <c r="K292" s="14">
        <v>5</v>
      </c>
      <c r="L292" s="14">
        <v>2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39">
        <v>2</v>
      </c>
      <c r="U292" s="14">
        <f t="shared" si="60"/>
        <v>140</v>
      </c>
      <c r="V292" s="14">
        <f t="shared" si="61"/>
        <v>71</v>
      </c>
      <c r="W292" s="14">
        <f t="shared" si="62"/>
        <v>46</v>
      </c>
      <c r="X292" s="14">
        <f t="shared" si="63"/>
        <v>29</v>
      </c>
      <c r="Y292" s="14">
        <f t="shared" si="64"/>
        <v>12</v>
      </c>
      <c r="Z292" s="14">
        <f t="shared" si="65"/>
        <v>7</v>
      </c>
      <c r="AA292" s="14">
        <f t="shared" si="66"/>
        <v>2</v>
      </c>
      <c r="AB292" s="14">
        <f t="shared" si="67"/>
        <v>0</v>
      </c>
      <c r="AC292" s="14">
        <f t="shared" si="68"/>
        <v>0</v>
      </c>
      <c r="AD292" s="14">
        <f t="shared" si="69"/>
        <v>0</v>
      </c>
      <c r="AE292" s="14">
        <f t="shared" si="70"/>
        <v>0</v>
      </c>
      <c r="AF292" s="14">
        <f t="shared" si="71"/>
        <v>0</v>
      </c>
      <c r="AG292" s="14">
        <f t="shared" si="72"/>
        <v>0</v>
      </c>
      <c r="AH292" s="14">
        <f t="shared" si="73"/>
        <v>0</v>
      </c>
      <c r="AI292" s="9">
        <f t="shared" si="74"/>
        <v>32.857142857142854</v>
      </c>
    </row>
    <row r="293" spans="1:35">
      <c r="A293" s="1">
        <v>102899</v>
      </c>
      <c r="B293" s="14">
        <v>17</v>
      </c>
      <c r="C293" s="14">
        <v>10</v>
      </c>
      <c r="D293" s="2">
        <v>16.433</v>
      </c>
      <c r="E293" s="3">
        <v>4.7</v>
      </c>
      <c r="F293" s="14">
        <v>116</v>
      </c>
      <c r="G293" s="14">
        <v>66</v>
      </c>
      <c r="H293" s="14">
        <v>56</v>
      </c>
      <c r="I293" s="14">
        <v>24</v>
      </c>
      <c r="J293" s="14">
        <v>18</v>
      </c>
      <c r="K293" s="14">
        <v>13</v>
      </c>
      <c r="L293" s="14">
        <v>7</v>
      </c>
      <c r="M293" s="14">
        <v>8</v>
      </c>
      <c r="N293" s="14">
        <v>1</v>
      </c>
      <c r="O293" s="14">
        <v>2</v>
      </c>
      <c r="P293" s="14">
        <v>0</v>
      </c>
      <c r="Q293" s="14">
        <v>2</v>
      </c>
      <c r="R293" s="14">
        <v>0</v>
      </c>
      <c r="S293" s="14">
        <v>0</v>
      </c>
      <c r="T293" s="39">
        <v>2</v>
      </c>
      <c r="U293" s="14">
        <f t="shared" si="60"/>
        <v>313</v>
      </c>
      <c r="V293" s="14">
        <f t="shared" si="61"/>
        <v>197</v>
      </c>
      <c r="W293" s="14">
        <f t="shared" si="62"/>
        <v>131</v>
      </c>
      <c r="X293" s="14">
        <f t="shared" si="63"/>
        <v>75</v>
      </c>
      <c r="Y293" s="14">
        <f t="shared" si="64"/>
        <v>51</v>
      </c>
      <c r="Z293" s="14">
        <f t="shared" si="65"/>
        <v>33</v>
      </c>
      <c r="AA293" s="14">
        <f t="shared" si="66"/>
        <v>20</v>
      </c>
      <c r="AB293" s="14">
        <f t="shared" si="67"/>
        <v>13</v>
      </c>
      <c r="AC293" s="14">
        <f t="shared" si="68"/>
        <v>5</v>
      </c>
      <c r="AD293" s="14">
        <f t="shared" si="69"/>
        <v>4</v>
      </c>
      <c r="AE293" s="14">
        <f t="shared" si="70"/>
        <v>2</v>
      </c>
      <c r="AF293" s="14">
        <f t="shared" si="71"/>
        <v>2</v>
      </c>
      <c r="AG293" s="14">
        <f t="shared" si="72"/>
        <v>0</v>
      </c>
      <c r="AH293" s="14">
        <f t="shared" si="73"/>
        <v>0</v>
      </c>
      <c r="AI293" s="9">
        <f t="shared" si="74"/>
        <v>41.853035143769965</v>
      </c>
    </row>
    <row r="294" spans="1:35">
      <c r="A294" s="1">
        <v>102899</v>
      </c>
      <c r="B294" s="14">
        <v>17</v>
      </c>
      <c r="C294" s="14">
        <v>11</v>
      </c>
      <c r="D294" s="2">
        <v>16.48</v>
      </c>
      <c r="E294" s="3">
        <v>4.5999999999999996</v>
      </c>
      <c r="F294" s="14">
        <v>78</v>
      </c>
      <c r="G294" s="14">
        <v>63</v>
      </c>
      <c r="H294" s="14">
        <v>49</v>
      </c>
      <c r="I294" s="14">
        <v>13</v>
      </c>
      <c r="J294" s="14">
        <v>7</v>
      </c>
      <c r="K294" s="14">
        <v>4</v>
      </c>
      <c r="L294" s="14">
        <v>3</v>
      </c>
      <c r="M294" s="14">
        <v>2</v>
      </c>
      <c r="N294" s="14">
        <v>1</v>
      </c>
      <c r="O294" s="14">
        <v>1</v>
      </c>
      <c r="P294" s="14">
        <v>0</v>
      </c>
      <c r="Q294" s="14">
        <v>1</v>
      </c>
      <c r="R294" s="14">
        <v>0</v>
      </c>
      <c r="S294" s="14">
        <v>0</v>
      </c>
      <c r="T294" s="39">
        <v>2</v>
      </c>
      <c r="U294" s="14">
        <f t="shared" si="60"/>
        <v>222</v>
      </c>
      <c r="V294" s="14">
        <f t="shared" si="61"/>
        <v>144</v>
      </c>
      <c r="W294" s="14">
        <f t="shared" si="62"/>
        <v>81</v>
      </c>
      <c r="X294" s="14">
        <f t="shared" si="63"/>
        <v>32</v>
      </c>
      <c r="Y294" s="14">
        <f t="shared" si="64"/>
        <v>19</v>
      </c>
      <c r="Z294" s="14">
        <f t="shared" si="65"/>
        <v>12</v>
      </c>
      <c r="AA294" s="14">
        <f t="shared" si="66"/>
        <v>8</v>
      </c>
      <c r="AB294" s="14">
        <f t="shared" si="67"/>
        <v>5</v>
      </c>
      <c r="AC294" s="14">
        <f t="shared" si="68"/>
        <v>3</v>
      </c>
      <c r="AD294" s="14">
        <f t="shared" si="69"/>
        <v>2</v>
      </c>
      <c r="AE294" s="14">
        <f t="shared" si="70"/>
        <v>1</v>
      </c>
      <c r="AF294" s="14">
        <f t="shared" si="71"/>
        <v>1</v>
      </c>
      <c r="AG294" s="14">
        <f t="shared" si="72"/>
        <v>0</v>
      </c>
      <c r="AH294" s="14">
        <f t="shared" si="73"/>
        <v>0</v>
      </c>
      <c r="AI294" s="9">
        <f t="shared" si="74"/>
        <v>36.486486486486484</v>
      </c>
    </row>
    <row r="295" spans="1:35">
      <c r="A295" s="1">
        <v>102899</v>
      </c>
      <c r="B295" s="14">
        <v>17</v>
      </c>
      <c r="C295" s="14">
        <v>12</v>
      </c>
      <c r="D295" s="2">
        <v>16.526</v>
      </c>
      <c r="E295" s="3">
        <v>4.5</v>
      </c>
      <c r="F295" s="14">
        <v>131</v>
      </c>
      <c r="G295" s="14">
        <v>73</v>
      </c>
      <c r="H295" s="14">
        <v>33</v>
      </c>
      <c r="I295" s="14">
        <v>21</v>
      </c>
      <c r="J295" s="14">
        <v>11</v>
      </c>
      <c r="K295" s="14">
        <v>1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39">
        <v>2</v>
      </c>
      <c r="U295" s="14">
        <f t="shared" si="60"/>
        <v>270</v>
      </c>
      <c r="V295" s="14">
        <f t="shared" si="61"/>
        <v>139</v>
      </c>
      <c r="W295" s="14">
        <f t="shared" si="62"/>
        <v>66</v>
      </c>
      <c r="X295" s="14">
        <f t="shared" si="63"/>
        <v>33</v>
      </c>
      <c r="Y295" s="14">
        <f t="shared" si="64"/>
        <v>12</v>
      </c>
      <c r="Z295" s="14">
        <f t="shared" si="65"/>
        <v>1</v>
      </c>
      <c r="AA295" s="14">
        <f t="shared" si="66"/>
        <v>0</v>
      </c>
      <c r="AB295" s="14">
        <f t="shared" si="67"/>
        <v>0</v>
      </c>
      <c r="AC295" s="14">
        <f t="shared" si="68"/>
        <v>0</v>
      </c>
      <c r="AD295" s="14">
        <f t="shared" si="69"/>
        <v>0</v>
      </c>
      <c r="AE295" s="14">
        <f t="shared" si="70"/>
        <v>0</v>
      </c>
      <c r="AF295" s="14">
        <f t="shared" si="71"/>
        <v>0</v>
      </c>
      <c r="AG295" s="14">
        <f t="shared" si="72"/>
        <v>0</v>
      </c>
      <c r="AH295" s="14">
        <f t="shared" si="73"/>
        <v>0</v>
      </c>
      <c r="AI295" s="9">
        <f t="shared" si="74"/>
        <v>24.444444444444443</v>
      </c>
    </row>
    <row r="296" spans="1:35">
      <c r="A296" s="1">
        <v>102899</v>
      </c>
      <c r="B296" s="14">
        <v>17</v>
      </c>
      <c r="C296" s="14">
        <v>13</v>
      </c>
      <c r="D296" s="2">
        <v>16.571000000000002</v>
      </c>
      <c r="E296" s="3">
        <v>5</v>
      </c>
      <c r="F296" s="14">
        <v>154</v>
      </c>
      <c r="G296" s="14">
        <v>60</v>
      </c>
      <c r="H296" s="14">
        <v>31</v>
      </c>
      <c r="I296" s="14">
        <v>10</v>
      </c>
      <c r="J296" s="14">
        <v>7</v>
      </c>
      <c r="K296" s="14">
        <v>4</v>
      </c>
      <c r="L296" s="14">
        <v>1</v>
      </c>
      <c r="M296" s="14">
        <v>2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39">
        <v>2</v>
      </c>
      <c r="U296" s="14">
        <f t="shared" si="60"/>
        <v>269</v>
      </c>
      <c r="V296" s="14">
        <f t="shared" si="61"/>
        <v>115</v>
      </c>
      <c r="W296" s="14">
        <f t="shared" si="62"/>
        <v>55</v>
      </c>
      <c r="X296" s="14">
        <f t="shared" si="63"/>
        <v>24</v>
      </c>
      <c r="Y296" s="14">
        <f t="shared" si="64"/>
        <v>14</v>
      </c>
      <c r="Z296" s="14">
        <f t="shared" si="65"/>
        <v>7</v>
      </c>
      <c r="AA296" s="14">
        <f t="shared" si="66"/>
        <v>3</v>
      </c>
      <c r="AB296" s="14">
        <f t="shared" si="67"/>
        <v>2</v>
      </c>
      <c r="AC296" s="14">
        <f t="shared" si="68"/>
        <v>0</v>
      </c>
      <c r="AD296" s="14">
        <f t="shared" si="69"/>
        <v>0</v>
      </c>
      <c r="AE296" s="14">
        <f t="shared" si="70"/>
        <v>0</v>
      </c>
      <c r="AF296" s="14">
        <f t="shared" si="71"/>
        <v>0</v>
      </c>
      <c r="AG296" s="14">
        <f t="shared" si="72"/>
        <v>0</v>
      </c>
      <c r="AH296" s="14">
        <f t="shared" si="73"/>
        <v>0</v>
      </c>
      <c r="AI296" s="9">
        <f t="shared" si="74"/>
        <v>20.446096654275092</v>
      </c>
    </row>
    <row r="297" spans="1:35">
      <c r="A297" s="1">
        <v>102899</v>
      </c>
      <c r="B297" s="14">
        <v>17</v>
      </c>
      <c r="C297" s="14">
        <v>14</v>
      </c>
      <c r="D297" s="2">
        <v>16.620999999999999</v>
      </c>
      <c r="E297" s="3">
        <v>5.7</v>
      </c>
      <c r="F297" s="14">
        <v>127</v>
      </c>
      <c r="G297" s="14">
        <v>44</v>
      </c>
      <c r="H297" s="14">
        <v>21</v>
      </c>
      <c r="I297" s="14">
        <v>9</v>
      </c>
      <c r="J297" s="14">
        <v>6</v>
      </c>
      <c r="K297" s="14">
        <v>4</v>
      </c>
      <c r="L297" s="14">
        <v>1</v>
      </c>
      <c r="M297" s="14">
        <v>1</v>
      </c>
      <c r="N297" s="14">
        <v>0</v>
      </c>
      <c r="O297" s="14">
        <v>1</v>
      </c>
      <c r="P297" s="14">
        <v>0</v>
      </c>
      <c r="Q297" s="14">
        <v>0</v>
      </c>
      <c r="R297" s="14">
        <v>0</v>
      </c>
      <c r="S297" s="14">
        <v>0</v>
      </c>
      <c r="T297" s="39">
        <v>2</v>
      </c>
      <c r="U297" s="14">
        <f t="shared" si="60"/>
        <v>214</v>
      </c>
      <c r="V297" s="14">
        <f t="shared" si="61"/>
        <v>87</v>
      </c>
      <c r="W297" s="14">
        <f t="shared" si="62"/>
        <v>43</v>
      </c>
      <c r="X297" s="14">
        <f t="shared" si="63"/>
        <v>22</v>
      </c>
      <c r="Y297" s="14">
        <f t="shared" si="64"/>
        <v>13</v>
      </c>
      <c r="Z297" s="14">
        <f t="shared" si="65"/>
        <v>7</v>
      </c>
      <c r="AA297" s="14">
        <f t="shared" si="66"/>
        <v>3</v>
      </c>
      <c r="AB297" s="14">
        <f t="shared" si="67"/>
        <v>2</v>
      </c>
      <c r="AC297" s="14">
        <f t="shared" si="68"/>
        <v>1</v>
      </c>
      <c r="AD297" s="14">
        <f t="shared" si="69"/>
        <v>1</v>
      </c>
      <c r="AE297" s="14">
        <f t="shared" si="70"/>
        <v>0</v>
      </c>
      <c r="AF297" s="14">
        <f t="shared" si="71"/>
        <v>0</v>
      </c>
      <c r="AG297" s="14">
        <f t="shared" si="72"/>
        <v>0</v>
      </c>
      <c r="AH297" s="14">
        <f t="shared" si="73"/>
        <v>0</v>
      </c>
      <c r="AI297" s="9">
        <f t="shared" si="74"/>
        <v>20.093457943925234</v>
      </c>
    </row>
    <row r="298" spans="1:35">
      <c r="A298" s="1">
        <v>102899</v>
      </c>
      <c r="B298" s="14">
        <v>17</v>
      </c>
      <c r="C298" s="14">
        <v>15</v>
      </c>
      <c r="D298" s="2">
        <v>16.678000000000001</v>
      </c>
      <c r="E298" s="3">
        <v>4.7</v>
      </c>
      <c r="F298" s="14">
        <v>68</v>
      </c>
      <c r="G298" s="14">
        <v>30</v>
      </c>
      <c r="H298" s="14">
        <v>15</v>
      </c>
      <c r="I298" s="14">
        <v>6</v>
      </c>
      <c r="J298" s="14">
        <v>1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39">
        <v>2</v>
      </c>
      <c r="U298" s="14">
        <f t="shared" si="60"/>
        <v>120</v>
      </c>
      <c r="V298" s="14">
        <f t="shared" si="61"/>
        <v>52</v>
      </c>
      <c r="W298" s="14">
        <f t="shared" si="62"/>
        <v>22</v>
      </c>
      <c r="X298" s="14">
        <f t="shared" si="63"/>
        <v>7</v>
      </c>
      <c r="Y298" s="14">
        <f t="shared" si="64"/>
        <v>1</v>
      </c>
      <c r="Z298" s="14">
        <f t="shared" si="65"/>
        <v>0</v>
      </c>
      <c r="AA298" s="14">
        <f t="shared" si="66"/>
        <v>0</v>
      </c>
      <c r="AB298" s="14">
        <f t="shared" si="67"/>
        <v>0</v>
      </c>
      <c r="AC298" s="14">
        <f t="shared" si="68"/>
        <v>0</v>
      </c>
      <c r="AD298" s="14">
        <f t="shared" si="69"/>
        <v>0</v>
      </c>
      <c r="AE298" s="14">
        <f t="shared" si="70"/>
        <v>0</v>
      </c>
      <c r="AF298" s="14">
        <f t="shared" si="71"/>
        <v>0</v>
      </c>
      <c r="AG298" s="14">
        <f t="shared" si="72"/>
        <v>0</v>
      </c>
      <c r="AH298" s="14">
        <f t="shared" si="73"/>
        <v>0</v>
      </c>
      <c r="AI298" s="9">
        <f t="shared" si="74"/>
        <v>18.333333333333332</v>
      </c>
    </row>
    <row r="299" spans="1:35">
      <c r="A299" s="1">
        <v>102899</v>
      </c>
      <c r="B299" s="14">
        <v>17</v>
      </c>
      <c r="C299" s="14">
        <v>16</v>
      </c>
      <c r="D299" s="2">
        <v>16.725000000000001</v>
      </c>
      <c r="E299" s="3">
        <v>4.7</v>
      </c>
      <c r="F299" s="14">
        <v>97</v>
      </c>
      <c r="G299" s="14">
        <v>41</v>
      </c>
      <c r="H299" s="14">
        <v>15</v>
      </c>
      <c r="I299" s="14">
        <v>9</v>
      </c>
      <c r="J299" s="14">
        <v>1</v>
      </c>
      <c r="K299" s="14">
        <v>2</v>
      </c>
      <c r="L299" s="14">
        <v>2</v>
      </c>
      <c r="M299" s="14">
        <v>1</v>
      </c>
      <c r="N299" s="14">
        <v>1</v>
      </c>
      <c r="O299" s="14">
        <v>0</v>
      </c>
      <c r="P299" s="14">
        <v>1</v>
      </c>
      <c r="Q299" s="14">
        <v>1</v>
      </c>
      <c r="R299" s="14">
        <v>0</v>
      </c>
      <c r="S299" s="14">
        <v>0</v>
      </c>
      <c r="T299" s="39">
        <v>2</v>
      </c>
      <c r="U299" s="14">
        <f t="shared" si="60"/>
        <v>171</v>
      </c>
      <c r="V299" s="14">
        <f t="shared" si="61"/>
        <v>74</v>
      </c>
      <c r="W299" s="14">
        <f t="shared" si="62"/>
        <v>33</v>
      </c>
      <c r="X299" s="14">
        <f t="shared" si="63"/>
        <v>18</v>
      </c>
      <c r="Y299" s="14">
        <f t="shared" si="64"/>
        <v>9</v>
      </c>
      <c r="Z299" s="14">
        <f t="shared" si="65"/>
        <v>8</v>
      </c>
      <c r="AA299" s="14">
        <f t="shared" si="66"/>
        <v>6</v>
      </c>
      <c r="AB299" s="14">
        <f t="shared" si="67"/>
        <v>4</v>
      </c>
      <c r="AC299" s="14">
        <f t="shared" si="68"/>
        <v>3</v>
      </c>
      <c r="AD299" s="14">
        <f t="shared" si="69"/>
        <v>2</v>
      </c>
      <c r="AE299" s="14">
        <f t="shared" si="70"/>
        <v>2</v>
      </c>
      <c r="AF299" s="14">
        <f t="shared" si="71"/>
        <v>1</v>
      </c>
      <c r="AG299" s="14">
        <f t="shared" si="72"/>
        <v>0</v>
      </c>
      <c r="AH299" s="14">
        <f t="shared" si="73"/>
        <v>0</v>
      </c>
      <c r="AI299" s="9">
        <f t="shared" si="74"/>
        <v>19.298245614035086</v>
      </c>
    </row>
    <row r="300" spans="1:35">
      <c r="A300" s="1">
        <v>102899</v>
      </c>
      <c r="B300" s="14">
        <v>17</v>
      </c>
      <c r="C300" s="14">
        <v>17</v>
      </c>
      <c r="D300" s="2">
        <v>16.771999999999998</v>
      </c>
      <c r="E300" s="3">
        <v>4.7</v>
      </c>
      <c r="F300" s="14">
        <v>216</v>
      </c>
      <c r="G300" s="14">
        <v>106</v>
      </c>
      <c r="H300" s="14">
        <v>67</v>
      </c>
      <c r="I300" s="14">
        <v>32</v>
      </c>
      <c r="J300" s="14">
        <v>21</v>
      </c>
      <c r="K300" s="14">
        <v>6</v>
      </c>
      <c r="L300" s="14">
        <v>3</v>
      </c>
      <c r="M300" s="14">
        <v>1</v>
      </c>
      <c r="N300" s="14">
        <v>1</v>
      </c>
      <c r="O300" s="14">
        <v>1</v>
      </c>
      <c r="P300" s="14">
        <v>0</v>
      </c>
      <c r="Q300" s="14">
        <v>0</v>
      </c>
      <c r="R300" s="14">
        <v>0</v>
      </c>
      <c r="S300" s="14">
        <v>0</v>
      </c>
      <c r="T300" s="39">
        <v>2</v>
      </c>
      <c r="U300" s="14">
        <f t="shared" si="60"/>
        <v>454</v>
      </c>
      <c r="V300" s="14">
        <f t="shared" si="61"/>
        <v>238</v>
      </c>
      <c r="W300" s="14">
        <f t="shared" si="62"/>
        <v>132</v>
      </c>
      <c r="X300" s="14">
        <f t="shared" si="63"/>
        <v>65</v>
      </c>
      <c r="Y300" s="14">
        <f t="shared" si="64"/>
        <v>33</v>
      </c>
      <c r="Z300" s="14">
        <f t="shared" si="65"/>
        <v>12</v>
      </c>
      <c r="AA300" s="14">
        <f t="shared" si="66"/>
        <v>6</v>
      </c>
      <c r="AB300" s="14">
        <f t="shared" si="67"/>
        <v>3</v>
      </c>
      <c r="AC300" s="14">
        <f t="shared" si="68"/>
        <v>2</v>
      </c>
      <c r="AD300" s="14">
        <f t="shared" si="69"/>
        <v>1</v>
      </c>
      <c r="AE300" s="14">
        <f t="shared" si="70"/>
        <v>0</v>
      </c>
      <c r="AF300" s="14">
        <f t="shared" si="71"/>
        <v>0</v>
      </c>
      <c r="AG300" s="14">
        <f t="shared" si="72"/>
        <v>0</v>
      </c>
      <c r="AH300" s="14">
        <f t="shared" si="73"/>
        <v>0</v>
      </c>
      <c r="AI300" s="9">
        <f t="shared" si="74"/>
        <v>29.074889867841406</v>
      </c>
    </row>
    <row r="301" spans="1:35">
      <c r="A301" s="1">
        <v>102899</v>
      </c>
      <c r="B301" s="14">
        <v>17</v>
      </c>
      <c r="C301" s="14">
        <v>18</v>
      </c>
      <c r="D301" s="2">
        <v>16.818999999999999</v>
      </c>
      <c r="E301" s="3">
        <v>4.7</v>
      </c>
      <c r="F301" s="14">
        <v>100</v>
      </c>
      <c r="G301" s="14">
        <v>38</v>
      </c>
      <c r="H301" s="14">
        <v>16</v>
      </c>
      <c r="I301" s="14">
        <v>15</v>
      </c>
      <c r="J301" s="14">
        <v>4</v>
      </c>
      <c r="K301" s="14">
        <v>2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39">
        <v>2</v>
      </c>
      <c r="U301" s="14">
        <f t="shared" si="60"/>
        <v>175</v>
      </c>
      <c r="V301" s="14">
        <f t="shared" si="61"/>
        <v>75</v>
      </c>
      <c r="W301" s="14">
        <f t="shared" si="62"/>
        <v>37</v>
      </c>
      <c r="X301" s="14">
        <f t="shared" si="63"/>
        <v>21</v>
      </c>
      <c r="Y301" s="14">
        <f t="shared" si="64"/>
        <v>6</v>
      </c>
      <c r="Z301" s="14">
        <f t="shared" si="65"/>
        <v>2</v>
      </c>
      <c r="AA301" s="14">
        <f t="shared" si="66"/>
        <v>0</v>
      </c>
      <c r="AB301" s="14">
        <f t="shared" si="67"/>
        <v>0</v>
      </c>
      <c r="AC301" s="14">
        <f t="shared" si="68"/>
        <v>0</v>
      </c>
      <c r="AD301" s="14">
        <f t="shared" si="69"/>
        <v>0</v>
      </c>
      <c r="AE301" s="14">
        <f t="shared" si="70"/>
        <v>0</v>
      </c>
      <c r="AF301" s="14">
        <f t="shared" si="71"/>
        <v>0</v>
      </c>
      <c r="AG301" s="14">
        <f t="shared" si="72"/>
        <v>0</v>
      </c>
      <c r="AH301" s="14">
        <f t="shared" si="73"/>
        <v>0</v>
      </c>
      <c r="AI301" s="9">
        <f t="shared" si="74"/>
        <v>21.142857142857142</v>
      </c>
    </row>
    <row r="302" spans="1:35">
      <c r="A302" s="1">
        <v>102899</v>
      </c>
      <c r="B302" s="14">
        <v>17</v>
      </c>
      <c r="C302" s="14">
        <v>19</v>
      </c>
      <c r="D302" s="2">
        <v>16.866</v>
      </c>
      <c r="E302" s="3">
        <v>4.7</v>
      </c>
      <c r="F302" s="14">
        <v>108</v>
      </c>
      <c r="G302" s="14">
        <v>64</v>
      </c>
      <c r="H302" s="14">
        <v>35</v>
      </c>
      <c r="I302" s="14">
        <v>21</v>
      </c>
      <c r="J302" s="14">
        <v>6</v>
      </c>
      <c r="K302" s="14">
        <v>5</v>
      </c>
      <c r="L302" s="14">
        <v>2</v>
      </c>
      <c r="M302" s="14">
        <v>1</v>
      </c>
      <c r="N302" s="14">
        <v>0</v>
      </c>
      <c r="O302" s="14">
        <v>0</v>
      </c>
      <c r="P302" s="14">
        <v>0</v>
      </c>
      <c r="Q302" s="14">
        <v>0</v>
      </c>
      <c r="R302" s="14">
        <v>1</v>
      </c>
      <c r="S302" s="14">
        <v>0</v>
      </c>
      <c r="T302" s="39">
        <v>2</v>
      </c>
      <c r="U302" s="14">
        <f t="shared" si="60"/>
        <v>243</v>
      </c>
      <c r="V302" s="14">
        <f t="shared" si="61"/>
        <v>135</v>
      </c>
      <c r="W302" s="14">
        <f t="shared" si="62"/>
        <v>71</v>
      </c>
      <c r="X302" s="14">
        <f t="shared" si="63"/>
        <v>36</v>
      </c>
      <c r="Y302" s="14">
        <f t="shared" si="64"/>
        <v>15</v>
      </c>
      <c r="Z302" s="14">
        <f t="shared" si="65"/>
        <v>9</v>
      </c>
      <c r="AA302" s="14">
        <f t="shared" si="66"/>
        <v>4</v>
      </c>
      <c r="AB302" s="14">
        <f t="shared" si="67"/>
        <v>2</v>
      </c>
      <c r="AC302" s="14">
        <f t="shared" si="68"/>
        <v>1</v>
      </c>
      <c r="AD302" s="14">
        <f t="shared" si="69"/>
        <v>1</v>
      </c>
      <c r="AE302" s="14">
        <f t="shared" si="70"/>
        <v>1</v>
      </c>
      <c r="AF302" s="14">
        <f t="shared" si="71"/>
        <v>1</v>
      </c>
      <c r="AG302" s="14">
        <f t="shared" si="72"/>
        <v>1</v>
      </c>
      <c r="AH302" s="14">
        <f t="shared" si="73"/>
        <v>0</v>
      </c>
      <c r="AI302" s="9">
        <f t="shared" si="74"/>
        <v>29.218106995884774</v>
      </c>
    </row>
    <row r="303" spans="1:35">
      <c r="A303" s="1">
        <v>102899</v>
      </c>
      <c r="B303" s="14">
        <v>17</v>
      </c>
      <c r="C303" s="14">
        <v>20</v>
      </c>
      <c r="D303" s="2">
        <v>16.913</v>
      </c>
      <c r="E303" s="3">
        <v>5.7</v>
      </c>
      <c r="F303" s="14">
        <v>115</v>
      </c>
      <c r="G303" s="14">
        <v>76</v>
      </c>
      <c r="H303" s="14">
        <v>51</v>
      </c>
      <c r="I303" s="14">
        <v>38</v>
      </c>
      <c r="J303" s="14">
        <v>20</v>
      </c>
      <c r="K303" s="14">
        <v>11</v>
      </c>
      <c r="L303" s="14">
        <v>5</v>
      </c>
      <c r="M303" s="14">
        <v>9</v>
      </c>
      <c r="N303" s="14">
        <v>1</v>
      </c>
      <c r="O303" s="14">
        <v>2</v>
      </c>
      <c r="P303" s="14">
        <v>0</v>
      </c>
      <c r="Q303" s="14">
        <v>0</v>
      </c>
      <c r="R303" s="14">
        <v>0</v>
      </c>
      <c r="S303" s="14">
        <v>0</v>
      </c>
      <c r="T303" s="39">
        <v>2</v>
      </c>
      <c r="U303" s="14">
        <f t="shared" si="60"/>
        <v>328</v>
      </c>
      <c r="V303" s="14">
        <f t="shared" si="61"/>
        <v>213</v>
      </c>
      <c r="W303" s="14">
        <f t="shared" si="62"/>
        <v>137</v>
      </c>
      <c r="X303" s="14">
        <f t="shared" si="63"/>
        <v>86</v>
      </c>
      <c r="Y303" s="14">
        <f t="shared" si="64"/>
        <v>48</v>
      </c>
      <c r="Z303" s="14">
        <f t="shared" si="65"/>
        <v>28</v>
      </c>
      <c r="AA303" s="14">
        <f t="shared" si="66"/>
        <v>17</v>
      </c>
      <c r="AB303" s="14">
        <f t="shared" si="67"/>
        <v>12</v>
      </c>
      <c r="AC303" s="14">
        <f t="shared" si="68"/>
        <v>3</v>
      </c>
      <c r="AD303" s="14">
        <f t="shared" si="69"/>
        <v>2</v>
      </c>
      <c r="AE303" s="14">
        <f t="shared" si="70"/>
        <v>0</v>
      </c>
      <c r="AF303" s="14">
        <f t="shared" si="71"/>
        <v>0</v>
      </c>
      <c r="AG303" s="14">
        <f t="shared" si="72"/>
        <v>0</v>
      </c>
      <c r="AH303" s="14">
        <f t="shared" si="73"/>
        <v>0</v>
      </c>
      <c r="AI303" s="9">
        <f t="shared" si="74"/>
        <v>41.768292682926827</v>
      </c>
    </row>
    <row r="304" spans="1:35">
      <c r="A304" s="1">
        <v>102899</v>
      </c>
      <c r="B304" s="14">
        <v>18</v>
      </c>
      <c r="C304" s="14">
        <v>1</v>
      </c>
      <c r="D304" s="2">
        <v>16.97</v>
      </c>
      <c r="E304" s="3">
        <v>5.8</v>
      </c>
      <c r="F304" s="14">
        <v>178</v>
      </c>
      <c r="G304" s="14">
        <v>113</v>
      </c>
      <c r="H304" s="14">
        <v>80</v>
      </c>
      <c r="I304" s="14">
        <v>54</v>
      </c>
      <c r="J304" s="14">
        <v>31</v>
      </c>
      <c r="K304" s="14">
        <v>25</v>
      </c>
      <c r="L304" s="14">
        <v>15</v>
      </c>
      <c r="M304" s="14">
        <v>6</v>
      </c>
      <c r="N304" s="14">
        <v>9</v>
      </c>
      <c r="O304" s="14">
        <v>1</v>
      </c>
      <c r="P304" s="14">
        <v>2</v>
      </c>
      <c r="Q304" s="14">
        <v>0</v>
      </c>
      <c r="R304" s="14">
        <v>0</v>
      </c>
      <c r="S304" s="14">
        <v>0</v>
      </c>
      <c r="T304" s="39">
        <v>2</v>
      </c>
      <c r="U304" s="14">
        <f t="shared" si="60"/>
        <v>514</v>
      </c>
      <c r="V304" s="14">
        <f t="shared" si="61"/>
        <v>336</v>
      </c>
      <c r="W304" s="14">
        <f t="shared" si="62"/>
        <v>223</v>
      </c>
      <c r="X304" s="14">
        <f t="shared" si="63"/>
        <v>143</v>
      </c>
      <c r="Y304" s="14">
        <f t="shared" si="64"/>
        <v>89</v>
      </c>
      <c r="Z304" s="14">
        <f t="shared" si="65"/>
        <v>58</v>
      </c>
      <c r="AA304" s="14">
        <f t="shared" si="66"/>
        <v>33</v>
      </c>
      <c r="AB304" s="14">
        <f t="shared" si="67"/>
        <v>18</v>
      </c>
      <c r="AC304" s="14">
        <f t="shared" si="68"/>
        <v>12</v>
      </c>
      <c r="AD304" s="14">
        <f t="shared" si="69"/>
        <v>3</v>
      </c>
      <c r="AE304" s="14">
        <f t="shared" si="70"/>
        <v>2</v>
      </c>
      <c r="AF304" s="14">
        <f t="shared" si="71"/>
        <v>0</v>
      </c>
      <c r="AG304" s="14">
        <f t="shared" si="72"/>
        <v>0</v>
      </c>
      <c r="AH304" s="14">
        <f t="shared" si="73"/>
        <v>0</v>
      </c>
      <c r="AI304" s="9">
        <f t="shared" si="74"/>
        <v>43.385214007782103</v>
      </c>
    </row>
    <row r="305" spans="1:35">
      <c r="A305" s="1">
        <v>102899</v>
      </c>
      <c r="B305" s="14">
        <v>18</v>
      </c>
      <c r="C305" s="14">
        <v>2</v>
      </c>
      <c r="D305" s="2">
        <v>17.027999999999999</v>
      </c>
      <c r="E305" s="3">
        <v>4.8</v>
      </c>
      <c r="F305" s="14">
        <v>134</v>
      </c>
      <c r="G305" s="14">
        <v>72</v>
      </c>
      <c r="H305" s="14">
        <v>55</v>
      </c>
      <c r="I305" s="14">
        <v>39</v>
      </c>
      <c r="J305" s="14">
        <v>23</v>
      </c>
      <c r="K305" s="14">
        <v>17</v>
      </c>
      <c r="L305" s="14">
        <v>6</v>
      </c>
      <c r="M305" s="14">
        <v>4</v>
      </c>
      <c r="N305" s="14">
        <v>1</v>
      </c>
      <c r="O305" s="14">
        <v>2</v>
      </c>
      <c r="P305" s="14">
        <v>1</v>
      </c>
      <c r="Q305" s="14">
        <v>0</v>
      </c>
      <c r="R305" s="14">
        <v>0</v>
      </c>
      <c r="S305" s="14">
        <v>0</v>
      </c>
      <c r="T305" s="39">
        <v>2</v>
      </c>
      <c r="U305" s="14">
        <f t="shared" si="60"/>
        <v>354</v>
      </c>
      <c r="V305" s="14">
        <f t="shared" si="61"/>
        <v>220</v>
      </c>
      <c r="W305" s="14">
        <f t="shared" si="62"/>
        <v>148</v>
      </c>
      <c r="X305" s="14">
        <f t="shared" si="63"/>
        <v>93</v>
      </c>
      <c r="Y305" s="14">
        <f t="shared" si="64"/>
        <v>54</v>
      </c>
      <c r="Z305" s="14">
        <f t="shared" si="65"/>
        <v>31</v>
      </c>
      <c r="AA305" s="14">
        <f t="shared" si="66"/>
        <v>14</v>
      </c>
      <c r="AB305" s="14">
        <f t="shared" si="67"/>
        <v>8</v>
      </c>
      <c r="AC305" s="14">
        <f t="shared" si="68"/>
        <v>4</v>
      </c>
      <c r="AD305" s="14">
        <f t="shared" si="69"/>
        <v>3</v>
      </c>
      <c r="AE305" s="14">
        <f t="shared" si="70"/>
        <v>1</v>
      </c>
      <c r="AF305" s="14">
        <f t="shared" si="71"/>
        <v>0</v>
      </c>
      <c r="AG305" s="14">
        <f t="shared" si="72"/>
        <v>0</v>
      </c>
      <c r="AH305" s="14">
        <f t="shared" si="73"/>
        <v>0</v>
      </c>
      <c r="AI305" s="9">
        <f t="shared" si="74"/>
        <v>41.807909604519772</v>
      </c>
    </row>
    <row r="306" spans="1:35">
      <c r="A306" s="1">
        <v>102899</v>
      </c>
      <c r="B306" s="14">
        <v>18</v>
      </c>
      <c r="C306" s="14">
        <v>3</v>
      </c>
      <c r="D306" s="2">
        <v>17.076000000000001</v>
      </c>
      <c r="E306" s="3">
        <v>4.8</v>
      </c>
      <c r="F306" s="14">
        <v>164</v>
      </c>
      <c r="G306" s="14">
        <v>76</v>
      </c>
      <c r="H306" s="14">
        <v>44</v>
      </c>
      <c r="I306" s="14">
        <v>19</v>
      </c>
      <c r="J306" s="14">
        <v>8</v>
      </c>
      <c r="K306" s="14">
        <v>2</v>
      </c>
      <c r="L306" s="14">
        <v>3</v>
      </c>
      <c r="M306" s="14">
        <v>0</v>
      </c>
      <c r="N306" s="14">
        <v>1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39">
        <v>2</v>
      </c>
      <c r="U306" s="14">
        <f t="shared" si="60"/>
        <v>317</v>
      </c>
      <c r="V306" s="14">
        <f t="shared" si="61"/>
        <v>153</v>
      </c>
      <c r="W306" s="14">
        <f t="shared" si="62"/>
        <v>77</v>
      </c>
      <c r="X306" s="14">
        <f t="shared" si="63"/>
        <v>33</v>
      </c>
      <c r="Y306" s="14">
        <f t="shared" si="64"/>
        <v>14</v>
      </c>
      <c r="Z306" s="14">
        <f t="shared" si="65"/>
        <v>6</v>
      </c>
      <c r="AA306" s="14">
        <f t="shared" si="66"/>
        <v>4</v>
      </c>
      <c r="AB306" s="14">
        <f t="shared" si="67"/>
        <v>1</v>
      </c>
      <c r="AC306" s="14">
        <f t="shared" si="68"/>
        <v>1</v>
      </c>
      <c r="AD306" s="14">
        <f t="shared" si="69"/>
        <v>0</v>
      </c>
      <c r="AE306" s="14">
        <f t="shared" si="70"/>
        <v>0</v>
      </c>
      <c r="AF306" s="14">
        <f t="shared" si="71"/>
        <v>0</v>
      </c>
      <c r="AG306" s="14">
        <f t="shared" si="72"/>
        <v>0</v>
      </c>
      <c r="AH306" s="14">
        <f t="shared" si="73"/>
        <v>0</v>
      </c>
      <c r="AI306" s="9">
        <f t="shared" si="74"/>
        <v>24.290220820189273</v>
      </c>
    </row>
    <row r="307" spans="1:35">
      <c r="A307" s="1">
        <v>102899</v>
      </c>
      <c r="B307" s="14">
        <v>18</v>
      </c>
      <c r="C307" s="14">
        <v>4</v>
      </c>
      <c r="D307" s="2">
        <v>17.123999999999999</v>
      </c>
      <c r="E307" s="3">
        <v>4.8</v>
      </c>
      <c r="F307" s="14">
        <v>133</v>
      </c>
      <c r="G307" s="14">
        <v>72</v>
      </c>
      <c r="H307" s="14">
        <v>38</v>
      </c>
      <c r="I307" s="14">
        <v>24</v>
      </c>
      <c r="J307" s="14">
        <v>9</v>
      </c>
      <c r="K307" s="14">
        <v>6</v>
      </c>
      <c r="L307" s="14">
        <v>2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39">
        <v>2</v>
      </c>
      <c r="U307" s="14">
        <f t="shared" si="60"/>
        <v>284</v>
      </c>
      <c r="V307" s="14">
        <f t="shared" si="61"/>
        <v>151</v>
      </c>
      <c r="W307" s="14">
        <f t="shared" si="62"/>
        <v>79</v>
      </c>
      <c r="X307" s="14">
        <f t="shared" si="63"/>
        <v>41</v>
      </c>
      <c r="Y307" s="14">
        <f t="shared" si="64"/>
        <v>17</v>
      </c>
      <c r="Z307" s="14">
        <f t="shared" si="65"/>
        <v>8</v>
      </c>
      <c r="AA307" s="14">
        <f t="shared" si="66"/>
        <v>2</v>
      </c>
      <c r="AB307" s="14">
        <f t="shared" si="67"/>
        <v>0</v>
      </c>
      <c r="AC307" s="14">
        <f t="shared" si="68"/>
        <v>0</v>
      </c>
      <c r="AD307" s="14">
        <f t="shared" si="69"/>
        <v>0</v>
      </c>
      <c r="AE307" s="14">
        <f t="shared" si="70"/>
        <v>0</v>
      </c>
      <c r="AF307" s="14">
        <f t="shared" si="71"/>
        <v>0</v>
      </c>
      <c r="AG307" s="14">
        <f t="shared" si="72"/>
        <v>0</v>
      </c>
      <c r="AH307" s="14">
        <f t="shared" si="73"/>
        <v>0</v>
      </c>
      <c r="AI307" s="9">
        <f t="shared" si="74"/>
        <v>27.816901408450708</v>
      </c>
    </row>
    <row r="308" spans="1:35">
      <c r="A308" s="1">
        <v>102899</v>
      </c>
      <c r="B308" s="14">
        <v>18</v>
      </c>
      <c r="C308" s="14">
        <v>5</v>
      </c>
      <c r="D308" s="2">
        <v>17.172000000000001</v>
      </c>
      <c r="E308" s="3">
        <v>4.8</v>
      </c>
      <c r="F308" s="14">
        <v>120</v>
      </c>
      <c r="G308" s="14">
        <v>50</v>
      </c>
      <c r="H308" s="14">
        <v>18</v>
      </c>
      <c r="I308" s="14">
        <v>14</v>
      </c>
      <c r="J308" s="14">
        <v>7</v>
      </c>
      <c r="K308" s="14">
        <v>1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39">
        <v>2</v>
      </c>
      <c r="U308" s="14">
        <f t="shared" si="60"/>
        <v>210</v>
      </c>
      <c r="V308" s="14">
        <f t="shared" si="61"/>
        <v>90</v>
      </c>
      <c r="W308" s="14">
        <f t="shared" si="62"/>
        <v>40</v>
      </c>
      <c r="X308" s="14">
        <f t="shared" si="63"/>
        <v>22</v>
      </c>
      <c r="Y308" s="14">
        <f t="shared" si="64"/>
        <v>8</v>
      </c>
      <c r="Z308" s="14">
        <f t="shared" si="65"/>
        <v>1</v>
      </c>
      <c r="AA308" s="14">
        <f t="shared" si="66"/>
        <v>0</v>
      </c>
      <c r="AB308" s="14">
        <f t="shared" si="67"/>
        <v>0</v>
      </c>
      <c r="AC308" s="14">
        <f t="shared" si="68"/>
        <v>0</v>
      </c>
      <c r="AD308" s="14">
        <f t="shared" si="69"/>
        <v>0</v>
      </c>
      <c r="AE308" s="14">
        <f t="shared" si="70"/>
        <v>0</v>
      </c>
      <c r="AF308" s="14">
        <f t="shared" si="71"/>
        <v>0</v>
      </c>
      <c r="AG308" s="14">
        <f t="shared" si="72"/>
        <v>0</v>
      </c>
      <c r="AH308" s="14">
        <f t="shared" si="73"/>
        <v>0</v>
      </c>
      <c r="AI308" s="9">
        <f t="shared" si="74"/>
        <v>19.047619047619047</v>
      </c>
    </row>
    <row r="309" spans="1:35">
      <c r="A309" s="1">
        <v>102899</v>
      </c>
      <c r="B309" s="14">
        <v>18</v>
      </c>
      <c r="C309" s="14">
        <v>6</v>
      </c>
      <c r="D309" s="2">
        <v>17.22</v>
      </c>
      <c r="E309" s="3">
        <v>4.8</v>
      </c>
      <c r="F309" s="14">
        <v>144</v>
      </c>
      <c r="G309" s="14">
        <v>81</v>
      </c>
      <c r="H309" s="14">
        <v>38</v>
      </c>
      <c r="I309" s="14">
        <v>16</v>
      </c>
      <c r="J309" s="14">
        <v>7</v>
      </c>
      <c r="K309" s="14">
        <v>2</v>
      </c>
      <c r="L309" s="14">
        <v>2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39">
        <v>2</v>
      </c>
      <c r="U309" s="14">
        <f t="shared" si="60"/>
        <v>290</v>
      </c>
      <c r="V309" s="14">
        <f t="shared" si="61"/>
        <v>146</v>
      </c>
      <c r="W309" s="14">
        <f t="shared" si="62"/>
        <v>65</v>
      </c>
      <c r="X309" s="14">
        <f t="shared" si="63"/>
        <v>27</v>
      </c>
      <c r="Y309" s="14">
        <f t="shared" si="64"/>
        <v>11</v>
      </c>
      <c r="Z309" s="14">
        <f t="shared" si="65"/>
        <v>4</v>
      </c>
      <c r="AA309" s="14">
        <f t="shared" si="66"/>
        <v>2</v>
      </c>
      <c r="AB309" s="14">
        <f t="shared" si="67"/>
        <v>0</v>
      </c>
      <c r="AC309" s="14">
        <f t="shared" si="68"/>
        <v>0</v>
      </c>
      <c r="AD309" s="14">
        <f t="shared" si="69"/>
        <v>0</v>
      </c>
      <c r="AE309" s="14">
        <f t="shared" si="70"/>
        <v>0</v>
      </c>
      <c r="AF309" s="14">
        <f t="shared" si="71"/>
        <v>0</v>
      </c>
      <c r="AG309" s="14">
        <f t="shared" si="72"/>
        <v>0</v>
      </c>
      <c r="AH309" s="14">
        <f t="shared" si="73"/>
        <v>0</v>
      </c>
      <c r="AI309" s="9">
        <f t="shared" si="74"/>
        <v>22.413793103448278</v>
      </c>
    </row>
    <row r="310" spans="1:35">
      <c r="A310" s="1">
        <v>102899</v>
      </c>
      <c r="B310" s="14">
        <v>18</v>
      </c>
      <c r="C310" s="14">
        <v>7</v>
      </c>
      <c r="D310" s="2">
        <v>17.268000000000001</v>
      </c>
      <c r="E310" s="3">
        <v>4.8</v>
      </c>
      <c r="F310" s="14">
        <v>194</v>
      </c>
      <c r="G310" s="14">
        <v>87</v>
      </c>
      <c r="H310" s="14">
        <v>43</v>
      </c>
      <c r="I310" s="14">
        <v>22</v>
      </c>
      <c r="J310" s="14">
        <v>3</v>
      </c>
      <c r="K310" s="14">
        <v>2</v>
      </c>
      <c r="L310" s="14">
        <v>1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39">
        <v>2</v>
      </c>
      <c r="U310" s="14">
        <f t="shared" si="60"/>
        <v>352</v>
      </c>
      <c r="V310" s="14">
        <f t="shared" si="61"/>
        <v>158</v>
      </c>
      <c r="W310" s="14">
        <f t="shared" si="62"/>
        <v>71</v>
      </c>
      <c r="X310" s="14">
        <f t="shared" si="63"/>
        <v>28</v>
      </c>
      <c r="Y310" s="14">
        <f t="shared" si="64"/>
        <v>6</v>
      </c>
      <c r="Z310" s="14">
        <f t="shared" si="65"/>
        <v>3</v>
      </c>
      <c r="AA310" s="14">
        <f t="shared" si="66"/>
        <v>1</v>
      </c>
      <c r="AB310" s="14">
        <f t="shared" si="67"/>
        <v>0</v>
      </c>
      <c r="AC310" s="14">
        <f t="shared" si="68"/>
        <v>0</v>
      </c>
      <c r="AD310" s="14">
        <f t="shared" si="69"/>
        <v>0</v>
      </c>
      <c r="AE310" s="14">
        <f t="shared" si="70"/>
        <v>0</v>
      </c>
      <c r="AF310" s="14">
        <f t="shared" si="71"/>
        <v>0</v>
      </c>
      <c r="AG310" s="14">
        <f t="shared" si="72"/>
        <v>0</v>
      </c>
      <c r="AH310" s="14">
        <f t="shared" si="73"/>
        <v>0</v>
      </c>
      <c r="AI310" s="9">
        <f t="shared" si="74"/>
        <v>20.170454545454543</v>
      </c>
    </row>
    <row r="311" spans="1:35">
      <c r="A311" s="1">
        <v>102899</v>
      </c>
      <c r="B311" s="14">
        <v>18</v>
      </c>
      <c r="C311" s="14">
        <v>8</v>
      </c>
      <c r="D311" s="2">
        <v>17.315999999999999</v>
      </c>
      <c r="E311" s="3">
        <v>4.8</v>
      </c>
      <c r="F311" s="14">
        <v>129</v>
      </c>
      <c r="G311" s="14">
        <v>54</v>
      </c>
      <c r="H311" s="14">
        <v>38</v>
      </c>
      <c r="I311" s="14">
        <v>19</v>
      </c>
      <c r="J311" s="14">
        <v>10</v>
      </c>
      <c r="K311" s="14">
        <v>3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39">
        <v>2</v>
      </c>
      <c r="U311" s="14">
        <f t="shared" si="60"/>
        <v>253</v>
      </c>
      <c r="V311" s="14">
        <f t="shared" si="61"/>
        <v>124</v>
      </c>
      <c r="W311" s="14">
        <f t="shared" si="62"/>
        <v>70</v>
      </c>
      <c r="X311" s="14">
        <f t="shared" si="63"/>
        <v>32</v>
      </c>
      <c r="Y311" s="14">
        <f t="shared" si="64"/>
        <v>13</v>
      </c>
      <c r="Z311" s="14">
        <f t="shared" si="65"/>
        <v>3</v>
      </c>
      <c r="AA311" s="14">
        <f t="shared" si="66"/>
        <v>0</v>
      </c>
      <c r="AB311" s="14">
        <f t="shared" si="67"/>
        <v>0</v>
      </c>
      <c r="AC311" s="14">
        <f t="shared" si="68"/>
        <v>0</v>
      </c>
      <c r="AD311" s="14">
        <f t="shared" si="69"/>
        <v>0</v>
      </c>
      <c r="AE311" s="14">
        <f t="shared" si="70"/>
        <v>0</v>
      </c>
      <c r="AF311" s="14">
        <f t="shared" si="71"/>
        <v>0</v>
      </c>
      <c r="AG311" s="14">
        <f t="shared" si="72"/>
        <v>0</v>
      </c>
      <c r="AH311" s="14">
        <f t="shared" si="73"/>
        <v>0</v>
      </c>
      <c r="AI311" s="9">
        <f t="shared" si="74"/>
        <v>27.66798418972332</v>
      </c>
    </row>
    <row r="312" spans="1:35">
      <c r="A312" s="1">
        <v>102899</v>
      </c>
      <c r="B312" s="14">
        <v>18</v>
      </c>
      <c r="C312" s="14">
        <v>9</v>
      </c>
      <c r="D312" s="2">
        <v>17.364000000000001</v>
      </c>
      <c r="E312" s="3">
        <v>4.8</v>
      </c>
      <c r="F312" s="14">
        <v>143</v>
      </c>
      <c r="G312" s="14">
        <v>54</v>
      </c>
      <c r="H312" s="14">
        <v>36</v>
      </c>
      <c r="I312" s="14">
        <v>13</v>
      </c>
      <c r="J312" s="14">
        <v>6</v>
      </c>
      <c r="K312" s="14">
        <v>5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39">
        <v>2</v>
      </c>
      <c r="U312" s="14">
        <f t="shared" si="60"/>
        <v>257</v>
      </c>
      <c r="V312" s="14">
        <f t="shared" si="61"/>
        <v>114</v>
      </c>
      <c r="W312" s="14">
        <f t="shared" si="62"/>
        <v>60</v>
      </c>
      <c r="X312" s="14">
        <f t="shared" si="63"/>
        <v>24</v>
      </c>
      <c r="Y312" s="14">
        <f t="shared" si="64"/>
        <v>11</v>
      </c>
      <c r="Z312" s="14">
        <f t="shared" si="65"/>
        <v>5</v>
      </c>
      <c r="AA312" s="14">
        <f t="shared" si="66"/>
        <v>0</v>
      </c>
      <c r="AB312" s="14">
        <f t="shared" si="67"/>
        <v>0</v>
      </c>
      <c r="AC312" s="14">
        <f t="shared" si="68"/>
        <v>0</v>
      </c>
      <c r="AD312" s="14">
        <f t="shared" si="69"/>
        <v>0</v>
      </c>
      <c r="AE312" s="14">
        <f t="shared" si="70"/>
        <v>0</v>
      </c>
      <c r="AF312" s="14">
        <f t="shared" si="71"/>
        <v>0</v>
      </c>
      <c r="AG312" s="14">
        <f t="shared" si="72"/>
        <v>0</v>
      </c>
      <c r="AH312" s="14">
        <f t="shared" si="73"/>
        <v>0</v>
      </c>
      <c r="AI312" s="9">
        <f t="shared" si="74"/>
        <v>23.346303501945524</v>
      </c>
    </row>
    <row r="313" spans="1:35">
      <c r="A313" s="1">
        <v>102899</v>
      </c>
      <c r="B313" s="14">
        <v>18</v>
      </c>
      <c r="C313" s="14">
        <v>10</v>
      </c>
      <c r="D313" s="2">
        <v>17.411999999999999</v>
      </c>
      <c r="E313" s="3">
        <v>4.8</v>
      </c>
      <c r="F313" s="14">
        <v>59</v>
      </c>
      <c r="G313" s="14">
        <v>24</v>
      </c>
      <c r="H313" s="14">
        <v>8</v>
      </c>
      <c r="I313" s="14">
        <v>7</v>
      </c>
      <c r="J313" s="14">
        <v>3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1</v>
      </c>
      <c r="Q313" s="14">
        <v>0</v>
      </c>
      <c r="R313" s="14">
        <v>0</v>
      </c>
      <c r="S313" s="14">
        <v>1</v>
      </c>
      <c r="T313" s="39">
        <v>2</v>
      </c>
      <c r="U313" s="14">
        <f t="shared" si="60"/>
        <v>103</v>
      </c>
      <c r="V313" s="14">
        <f t="shared" si="61"/>
        <v>44</v>
      </c>
      <c r="W313" s="14">
        <f t="shared" si="62"/>
        <v>20</v>
      </c>
      <c r="X313" s="14">
        <f t="shared" si="63"/>
        <v>12</v>
      </c>
      <c r="Y313" s="14">
        <f t="shared" si="64"/>
        <v>5</v>
      </c>
      <c r="Z313" s="14">
        <f t="shared" si="65"/>
        <v>2</v>
      </c>
      <c r="AA313" s="14">
        <f t="shared" si="66"/>
        <v>2</v>
      </c>
      <c r="AB313" s="14">
        <f t="shared" si="67"/>
        <v>2</v>
      </c>
      <c r="AC313" s="14">
        <f t="shared" si="68"/>
        <v>2</v>
      </c>
      <c r="AD313" s="14">
        <f t="shared" si="69"/>
        <v>2</v>
      </c>
      <c r="AE313" s="14">
        <f t="shared" si="70"/>
        <v>2</v>
      </c>
      <c r="AF313" s="14">
        <f t="shared" si="71"/>
        <v>1</v>
      </c>
      <c r="AG313" s="14">
        <f t="shared" si="72"/>
        <v>1</v>
      </c>
      <c r="AH313" s="14">
        <f t="shared" si="73"/>
        <v>1</v>
      </c>
      <c r="AI313" s="9">
        <f t="shared" si="74"/>
        <v>19.417475728155338</v>
      </c>
    </row>
    <row r="314" spans="1:35">
      <c r="A314" s="1">
        <v>102899</v>
      </c>
      <c r="B314" s="14">
        <v>18</v>
      </c>
      <c r="C314" s="14">
        <v>11</v>
      </c>
      <c r="D314" s="2">
        <v>17.46</v>
      </c>
      <c r="E314" s="3">
        <v>4.8</v>
      </c>
      <c r="F314" s="14">
        <v>90</v>
      </c>
      <c r="G314" s="14">
        <v>31</v>
      </c>
      <c r="H314" s="14">
        <v>17</v>
      </c>
      <c r="I314" s="14">
        <v>5</v>
      </c>
      <c r="J314" s="14">
        <v>4</v>
      </c>
      <c r="K314" s="14">
        <v>1</v>
      </c>
      <c r="L314" s="14">
        <v>1</v>
      </c>
      <c r="M314" s="14">
        <v>1</v>
      </c>
      <c r="N314" s="14">
        <v>0</v>
      </c>
      <c r="O314" s="14">
        <v>0</v>
      </c>
      <c r="P314" s="14">
        <v>0</v>
      </c>
      <c r="Q314" s="14">
        <v>0</v>
      </c>
      <c r="R314" s="14">
        <v>1</v>
      </c>
      <c r="S314" s="14">
        <v>0</v>
      </c>
      <c r="T314" s="39">
        <v>2</v>
      </c>
      <c r="U314" s="14">
        <f t="shared" si="60"/>
        <v>151</v>
      </c>
      <c r="V314" s="14">
        <f t="shared" si="61"/>
        <v>61</v>
      </c>
      <c r="W314" s="14">
        <f t="shared" si="62"/>
        <v>30</v>
      </c>
      <c r="X314" s="14">
        <f t="shared" si="63"/>
        <v>13</v>
      </c>
      <c r="Y314" s="14">
        <f t="shared" si="64"/>
        <v>8</v>
      </c>
      <c r="Z314" s="14">
        <f t="shared" si="65"/>
        <v>4</v>
      </c>
      <c r="AA314" s="14">
        <f t="shared" si="66"/>
        <v>3</v>
      </c>
      <c r="AB314" s="14">
        <f t="shared" si="67"/>
        <v>2</v>
      </c>
      <c r="AC314" s="14">
        <f t="shared" si="68"/>
        <v>1</v>
      </c>
      <c r="AD314" s="14">
        <f t="shared" si="69"/>
        <v>1</v>
      </c>
      <c r="AE314" s="14">
        <f t="shared" si="70"/>
        <v>1</v>
      </c>
      <c r="AF314" s="14">
        <f t="shared" si="71"/>
        <v>1</v>
      </c>
      <c r="AG314" s="14">
        <f t="shared" si="72"/>
        <v>1</v>
      </c>
      <c r="AH314" s="14">
        <f t="shared" si="73"/>
        <v>0</v>
      </c>
      <c r="AI314" s="9">
        <f t="shared" si="74"/>
        <v>19.867549668874172</v>
      </c>
    </row>
    <row r="315" spans="1:35">
      <c r="A315" s="1">
        <v>102899</v>
      </c>
      <c r="B315" s="14">
        <v>18</v>
      </c>
      <c r="C315" s="14">
        <v>12</v>
      </c>
      <c r="D315" s="2">
        <v>17.507999999999999</v>
      </c>
      <c r="E315" s="3">
        <v>5.8</v>
      </c>
      <c r="F315" s="14">
        <v>58</v>
      </c>
      <c r="G315" s="14">
        <v>30</v>
      </c>
      <c r="H315" s="14">
        <v>10</v>
      </c>
      <c r="I315" s="14">
        <v>11</v>
      </c>
      <c r="J315" s="14">
        <v>4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39">
        <v>2</v>
      </c>
      <c r="U315" s="14">
        <f t="shared" si="60"/>
        <v>113</v>
      </c>
      <c r="V315" s="14">
        <f t="shared" si="61"/>
        <v>55</v>
      </c>
      <c r="W315" s="14">
        <f t="shared" si="62"/>
        <v>25</v>
      </c>
      <c r="X315" s="14">
        <f t="shared" si="63"/>
        <v>15</v>
      </c>
      <c r="Y315" s="14">
        <f t="shared" si="64"/>
        <v>4</v>
      </c>
      <c r="Z315" s="14">
        <f t="shared" si="65"/>
        <v>0</v>
      </c>
      <c r="AA315" s="14">
        <f t="shared" si="66"/>
        <v>0</v>
      </c>
      <c r="AB315" s="14">
        <f t="shared" si="67"/>
        <v>0</v>
      </c>
      <c r="AC315" s="14">
        <f t="shared" si="68"/>
        <v>0</v>
      </c>
      <c r="AD315" s="14">
        <f t="shared" si="69"/>
        <v>0</v>
      </c>
      <c r="AE315" s="14">
        <f t="shared" si="70"/>
        <v>0</v>
      </c>
      <c r="AF315" s="14">
        <f t="shared" si="71"/>
        <v>0</v>
      </c>
      <c r="AG315" s="14">
        <f t="shared" si="72"/>
        <v>0</v>
      </c>
      <c r="AH315" s="14">
        <f t="shared" si="73"/>
        <v>0</v>
      </c>
      <c r="AI315" s="9">
        <f t="shared" si="74"/>
        <v>22.123893805309734</v>
      </c>
    </row>
    <row r="316" spans="1:35">
      <c r="A316" s="1">
        <v>102899</v>
      </c>
      <c r="B316" s="14">
        <v>18</v>
      </c>
      <c r="C316" s="14">
        <v>13</v>
      </c>
      <c r="D316" s="2">
        <v>17.565999999999999</v>
      </c>
      <c r="E316" s="3">
        <v>5.8</v>
      </c>
      <c r="F316" s="14">
        <v>121</v>
      </c>
      <c r="G316" s="14">
        <v>63</v>
      </c>
      <c r="H316" s="14">
        <v>28</v>
      </c>
      <c r="I316" s="14">
        <v>22</v>
      </c>
      <c r="J316" s="14">
        <v>8</v>
      </c>
      <c r="K316" s="14">
        <v>7</v>
      </c>
      <c r="L316" s="14">
        <v>2</v>
      </c>
      <c r="M316" s="14">
        <v>3</v>
      </c>
      <c r="N316" s="14">
        <v>1</v>
      </c>
      <c r="O316" s="14">
        <v>0</v>
      </c>
      <c r="P316" s="14">
        <v>1</v>
      </c>
      <c r="Q316" s="14">
        <v>0</v>
      </c>
      <c r="R316" s="14">
        <v>0</v>
      </c>
      <c r="S316" s="14">
        <v>0</v>
      </c>
      <c r="T316" s="39">
        <v>2</v>
      </c>
      <c r="U316" s="14">
        <f t="shared" si="60"/>
        <v>256</v>
      </c>
      <c r="V316" s="14">
        <f t="shared" si="61"/>
        <v>135</v>
      </c>
      <c r="W316" s="14">
        <f t="shared" si="62"/>
        <v>72</v>
      </c>
      <c r="X316" s="14">
        <f t="shared" si="63"/>
        <v>44</v>
      </c>
      <c r="Y316" s="14">
        <f t="shared" si="64"/>
        <v>22</v>
      </c>
      <c r="Z316" s="14">
        <f t="shared" si="65"/>
        <v>14</v>
      </c>
      <c r="AA316" s="14">
        <f t="shared" si="66"/>
        <v>7</v>
      </c>
      <c r="AB316" s="14">
        <f t="shared" si="67"/>
        <v>5</v>
      </c>
      <c r="AC316" s="14">
        <f t="shared" si="68"/>
        <v>2</v>
      </c>
      <c r="AD316" s="14">
        <f t="shared" si="69"/>
        <v>1</v>
      </c>
      <c r="AE316" s="14">
        <f t="shared" si="70"/>
        <v>1</v>
      </c>
      <c r="AF316" s="14">
        <f t="shared" si="71"/>
        <v>0</v>
      </c>
      <c r="AG316" s="14">
        <f t="shared" si="72"/>
        <v>0</v>
      </c>
      <c r="AH316" s="14">
        <f t="shared" si="73"/>
        <v>0</v>
      </c>
      <c r="AI316" s="9">
        <f t="shared" si="74"/>
        <v>28.125</v>
      </c>
    </row>
    <row r="317" spans="1:35">
      <c r="A317" s="1">
        <v>102899</v>
      </c>
      <c r="B317" s="14">
        <v>18</v>
      </c>
      <c r="C317" s="14">
        <v>14</v>
      </c>
      <c r="D317" s="2">
        <v>17.623999999999999</v>
      </c>
      <c r="E317" s="3">
        <v>4.8</v>
      </c>
      <c r="F317" s="14">
        <v>248</v>
      </c>
      <c r="G317" s="14">
        <v>109</v>
      </c>
      <c r="H317" s="14">
        <v>56</v>
      </c>
      <c r="I317" s="14">
        <v>28</v>
      </c>
      <c r="J317" s="14">
        <v>11</v>
      </c>
      <c r="K317" s="14">
        <v>3</v>
      </c>
      <c r="L317" s="14">
        <v>3</v>
      </c>
      <c r="M317" s="14">
        <v>1</v>
      </c>
      <c r="N317" s="14">
        <v>2</v>
      </c>
      <c r="O317" s="14">
        <v>2</v>
      </c>
      <c r="P317" s="14">
        <v>0</v>
      </c>
      <c r="Q317" s="14">
        <v>0</v>
      </c>
      <c r="R317" s="14">
        <v>0</v>
      </c>
      <c r="S317" s="14">
        <v>0</v>
      </c>
      <c r="T317" s="39">
        <v>2</v>
      </c>
      <c r="U317" s="14">
        <f t="shared" si="60"/>
        <v>463</v>
      </c>
      <c r="V317" s="14">
        <f t="shared" si="61"/>
        <v>215</v>
      </c>
      <c r="W317" s="14">
        <f t="shared" si="62"/>
        <v>106</v>
      </c>
      <c r="X317" s="14">
        <f t="shared" si="63"/>
        <v>50</v>
      </c>
      <c r="Y317" s="14">
        <f t="shared" si="64"/>
        <v>22</v>
      </c>
      <c r="Z317" s="14">
        <f t="shared" si="65"/>
        <v>11</v>
      </c>
      <c r="AA317" s="14">
        <f t="shared" si="66"/>
        <v>8</v>
      </c>
      <c r="AB317" s="14">
        <f t="shared" si="67"/>
        <v>5</v>
      </c>
      <c r="AC317" s="14">
        <f t="shared" si="68"/>
        <v>4</v>
      </c>
      <c r="AD317" s="14">
        <f t="shared" si="69"/>
        <v>2</v>
      </c>
      <c r="AE317" s="14">
        <f t="shared" si="70"/>
        <v>0</v>
      </c>
      <c r="AF317" s="14">
        <f t="shared" si="71"/>
        <v>0</v>
      </c>
      <c r="AG317" s="14">
        <f t="shared" si="72"/>
        <v>0</v>
      </c>
      <c r="AH317" s="14">
        <f t="shared" si="73"/>
        <v>0</v>
      </c>
      <c r="AI317" s="9">
        <f t="shared" si="74"/>
        <v>22.894168466522675</v>
      </c>
    </row>
    <row r="318" spans="1:35">
      <c r="A318" s="1">
        <v>102899</v>
      </c>
      <c r="B318" s="14">
        <v>18</v>
      </c>
      <c r="C318" s="14">
        <v>15</v>
      </c>
      <c r="D318" s="2">
        <v>17.672000000000001</v>
      </c>
      <c r="E318" s="3">
        <v>4.8</v>
      </c>
      <c r="F318" s="14">
        <v>219</v>
      </c>
      <c r="G318" s="14">
        <v>112</v>
      </c>
      <c r="H318" s="14">
        <v>66</v>
      </c>
      <c r="I318" s="14">
        <v>36</v>
      </c>
      <c r="J318" s="14">
        <v>18</v>
      </c>
      <c r="K318" s="14">
        <v>9</v>
      </c>
      <c r="L318" s="14">
        <v>4</v>
      </c>
      <c r="M318" s="14">
        <v>4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39">
        <v>2</v>
      </c>
      <c r="U318" s="14">
        <f t="shared" si="60"/>
        <v>468</v>
      </c>
      <c r="V318" s="14">
        <f t="shared" si="61"/>
        <v>249</v>
      </c>
      <c r="W318" s="14">
        <f t="shared" si="62"/>
        <v>137</v>
      </c>
      <c r="X318" s="14">
        <f t="shared" si="63"/>
        <v>71</v>
      </c>
      <c r="Y318" s="14">
        <f t="shared" si="64"/>
        <v>35</v>
      </c>
      <c r="Z318" s="14">
        <f t="shared" si="65"/>
        <v>17</v>
      </c>
      <c r="AA318" s="14">
        <f t="shared" si="66"/>
        <v>8</v>
      </c>
      <c r="AB318" s="14">
        <f t="shared" si="67"/>
        <v>4</v>
      </c>
      <c r="AC318" s="14">
        <f t="shared" si="68"/>
        <v>0</v>
      </c>
      <c r="AD318" s="14">
        <f t="shared" si="69"/>
        <v>0</v>
      </c>
      <c r="AE318" s="14">
        <f t="shared" si="70"/>
        <v>0</v>
      </c>
      <c r="AF318" s="14">
        <f t="shared" si="71"/>
        <v>0</v>
      </c>
      <c r="AG318" s="14">
        <f t="shared" si="72"/>
        <v>0</v>
      </c>
      <c r="AH318" s="14">
        <f t="shared" si="73"/>
        <v>0</v>
      </c>
      <c r="AI318" s="9">
        <f t="shared" si="74"/>
        <v>29.273504273504276</v>
      </c>
    </row>
    <row r="319" spans="1:35">
      <c r="A319" s="1">
        <v>102899</v>
      </c>
      <c r="B319" s="14">
        <v>18</v>
      </c>
      <c r="C319" s="14">
        <v>16</v>
      </c>
      <c r="D319" s="2">
        <v>17.72</v>
      </c>
      <c r="E319" s="3">
        <v>4.8</v>
      </c>
      <c r="F319" s="14">
        <v>118</v>
      </c>
      <c r="G319" s="14">
        <v>50</v>
      </c>
      <c r="H319" s="14">
        <v>28</v>
      </c>
      <c r="I319" s="14">
        <v>18</v>
      </c>
      <c r="J319" s="14">
        <v>6</v>
      </c>
      <c r="K319" s="14">
        <v>2</v>
      </c>
      <c r="L319" s="14">
        <v>1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39">
        <v>2</v>
      </c>
      <c r="U319" s="14">
        <f t="shared" si="60"/>
        <v>223</v>
      </c>
      <c r="V319" s="14">
        <f t="shared" si="61"/>
        <v>105</v>
      </c>
      <c r="W319" s="14">
        <f t="shared" si="62"/>
        <v>55</v>
      </c>
      <c r="X319" s="14">
        <f t="shared" si="63"/>
        <v>27</v>
      </c>
      <c r="Y319" s="14">
        <f t="shared" si="64"/>
        <v>9</v>
      </c>
      <c r="Z319" s="14">
        <f t="shared" si="65"/>
        <v>3</v>
      </c>
      <c r="AA319" s="14">
        <f t="shared" si="66"/>
        <v>1</v>
      </c>
      <c r="AB319" s="14">
        <f t="shared" si="67"/>
        <v>0</v>
      </c>
      <c r="AC319" s="14">
        <f t="shared" si="68"/>
        <v>0</v>
      </c>
      <c r="AD319" s="14">
        <f t="shared" si="69"/>
        <v>0</v>
      </c>
      <c r="AE319" s="14">
        <f t="shared" si="70"/>
        <v>0</v>
      </c>
      <c r="AF319" s="14">
        <f t="shared" si="71"/>
        <v>0</v>
      </c>
      <c r="AG319" s="14">
        <f t="shared" si="72"/>
        <v>0</v>
      </c>
      <c r="AH319" s="14">
        <f t="shared" si="73"/>
        <v>0</v>
      </c>
      <c r="AI319" s="9">
        <f t="shared" si="74"/>
        <v>24.663677130044842</v>
      </c>
    </row>
    <row r="320" spans="1:35">
      <c r="A320" s="1">
        <v>102899</v>
      </c>
      <c r="B320" s="14">
        <v>18</v>
      </c>
      <c r="C320" s="14">
        <v>17</v>
      </c>
      <c r="D320" s="2">
        <v>17.768000000000001</v>
      </c>
      <c r="E320" s="3">
        <v>4.8</v>
      </c>
      <c r="F320" s="14">
        <v>104</v>
      </c>
      <c r="G320" s="14">
        <v>40</v>
      </c>
      <c r="H320" s="14">
        <v>32</v>
      </c>
      <c r="I320" s="14">
        <v>19</v>
      </c>
      <c r="J320" s="14">
        <v>6</v>
      </c>
      <c r="K320" s="14">
        <v>5</v>
      </c>
      <c r="L320" s="14">
        <v>2</v>
      </c>
      <c r="M320" s="14">
        <v>1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39">
        <v>2</v>
      </c>
      <c r="U320" s="14">
        <f t="shared" si="60"/>
        <v>209</v>
      </c>
      <c r="V320" s="14">
        <f t="shared" si="61"/>
        <v>105</v>
      </c>
      <c r="W320" s="14">
        <f t="shared" si="62"/>
        <v>65</v>
      </c>
      <c r="X320" s="14">
        <f t="shared" si="63"/>
        <v>33</v>
      </c>
      <c r="Y320" s="14">
        <f t="shared" si="64"/>
        <v>14</v>
      </c>
      <c r="Z320" s="14">
        <f t="shared" si="65"/>
        <v>8</v>
      </c>
      <c r="AA320" s="14">
        <f t="shared" si="66"/>
        <v>3</v>
      </c>
      <c r="AB320" s="14">
        <f t="shared" si="67"/>
        <v>1</v>
      </c>
      <c r="AC320" s="14">
        <f t="shared" si="68"/>
        <v>0</v>
      </c>
      <c r="AD320" s="14">
        <f t="shared" si="69"/>
        <v>0</v>
      </c>
      <c r="AE320" s="14">
        <f t="shared" si="70"/>
        <v>0</v>
      </c>
      <c r="AF320" s="14">
        <f t="shared" si="71"/>
        <v>0</v>
      </c>
      <c r="AG320" s="14">
        <f t="shared" si="72"/>
        <v>0</v>
      </c>
      <c r="AH320" s="14">
        <f t="shared" si="73"/>
        <v>0</v>
      </c>
      <c r="AI320" s="9">
        <f t="shared" si="74"/>
        <v>31.100478468899524</v>
      </c>
    </row>
    <row r="321" spans="1:35">
      <c r="A321" s="1">
        <v>102899</v>
      </c>
      <c r="B321" s="14">
        <v>18</v>
      </c>
      <c r="C321" s="14">
        <v>18</v>
      </c>
      <c r="D321" s="2">
        <v>17.815999999999999</v>
      </c>
      <c r="E321" s="3">
        <v>4.8</v>
      </c>
      <c r="F321" s="14">
        <v>111</v>
      </c>
      <c r="G321" s="14">
        <v>62</v>
      </c>
      <c r="H321" s="14">
        <v>43</v>
      </c>
      <c r="I321" s="14">
        <v>20</v>
      </c>
      <c r="J321" s="14">
        <v>12</v>
      </c>
      <c r="K321" s="14">
        <v>3</v>
      </c>
      <c r="L321" s="14">
        <v>2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39">
        <v>2</v>
      </c>
      <c r="U321" s="14">
        <f t="shared" si="60"/>
        <v>253</v>
      </c>
      <c r="V321" s="14">
        <f t="shared" si="61"/>
        <v>142</v>
      </c>
      <c r="W321" s="14">
        <f t="shared" si="62"/>
        <v>80</v>
      </c>
      <c r="X321" s="14">
        <f t="shared" si="63"/>
        <v>37</v>
      </c>
      <c r="Y321" s="14">
        <f t="shared" si="64"/>
        <v>17</v>
      </c>
      <c r="Z321" s="14">
        <f t="shared" si="65"/>
        <v>5</v>
      </c>
      <c r="AA321" s="14">
        <f t="shared" si="66"/>
        <v>2</v>
      </c>
      <c r="AB321" s="14">
        <f t="shared" si="67"/>
        <v>0</v>
      </c>
      <c r="AC321" s="14">
        <f t="shared" si="68"/>
        <v>0</v>
      </c>
      <c r="AD321" s="14">
        <f t="shared" si="69"/>
        <v>0</v>
      </c>
      <c r="AE321" s="14">
        <f t="shared" si="70"/>
        <v>0</v>
      </c>
      <c r="AF321" s="14">
        <f t="shared" si="71"/>
        <v>0</v>
      </c>
      <c r="AG321" s="14">
        <f t="shared" si="72"/>
        <v>0</v>
      </c>
      <c r="AH321" s="14">
        <f t="shared" si="73"/>
        <v>0</v>
      </c>
      <c r="AI321" s="9">
        <f t="shared" si="74"/>
        <v>31.620553359683797</v>
      </c>
    </row>
    <row r="322" spans="1:35">
      <c r="A322" s="1">
        <v>102899</v>
      </c>
      <c r="B322" s="14">
        <v>18</v>
      </c>
      <c r="C322" s="14">
        <v>19</v>
      </c>
      <c r="D322" s="2">
        <v>17.864000000000001</v>
      </c>
      <c r="E322" s="3">
        <v>4.8</v>
      </c>
      <c r="F322" s="14">
        <v>113</v>
      </c>
      <c r="G322" s="14">
        <v>64</v>
      </c>
      <c r="H322" s="14">
        <v>43</v>
      </c>
      <c r="I322" s="14">
        <v>29</v>
      </c>
      <c r="J322" s="14">
        <v>8</v>
      </c>
      <c r="K322" s="14">
        <v>7</v>
      </c>
      <c r="L322" s="14">
        <v>1</v>
      </c>
      <c r="M322" s="14">
        <v>2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39">
        <v>2</v>
      </c>
      <c r="U322" s="14">
        <f t="shared" si="60"/>
        <v>267</v>
      </c>
      <c r="V322" s="14">
        <f t="shared" si="61"/>
        <v>154</v>
      </c>
      <c r="W322" s="14">
        <f t="shared" si="62"/>
        <v>90</v>
      </c>
      <c r="X322" s="14">
        <f t="shared" si="63"/>
        <v>47</v>
      </c>
      <c r="Y322" s="14">
        <f t="shared" si="64"/>
        <v>18</v>
      </c>
      <c r="Z322" s="14">
        <f t="shared" si="65"/>
        <v>10</v>
      </c>
      <c r="AA322" s="14">
        <f t="shared" si="66"/>
        <v>3</v>
      </c>
      <c r="AB322" s="14">
        <f t="shared" si="67"/>
        <v>2</v>
      </c>
      <c r="AC322" s="14">
        <f t="shared" si="68"/>
        <v>0</v>
      </c>
      <c r="AD322" s="14">
        <f t="shared" si="69"/>
        <v>0</v>
      </c>
      <c r="AE322" s="14">
        <f t="shared" si="70"/>
        <v>0</v>
      </c>
      <c r="AF322" s="14">
        <f t="shared" si="71"/>
        <v>0</v>
      </c>
      <c r="AG322" s="14">
        <f t="shared" si="72"/>
        <v>0</v>
      </c>
      <c r="AH322" s="14">
        <f t="shared" si="73"/>
        <v>0</v>
      </c>
      <c r="AI322" s="9">
        <f t="shared" si="74"/>
        <v>33.707865168539328</v>
      </c>
    </row>
    <row r="323" spans="1:35">
      <c r="A323" s="1">
        <v>102899</v>
      </c>
      <c r="B323" s="14">
        <v>18</v>
      </c>
      <c r="C323" s="14">
        <v>20</v>
      </c>
      <c r="D323" s="2">
        <v>17.911999999999999</v>
      </c>
      <c r="E323" s="3">
        <v>4.8</v>
      </c>
      <c r="F323" s="14">
        <v>90</v>
      </c>
      <c r="G323" s="14">
        <v>45</v>
      </c>
      <c r="H323" s="14">
        <v>29</v>
      </c>
      <c r="I323" s="14">
        <v>12</v>
      </c>
      <c r="J323" s="14">
        <v>5</v>
      </c>
      <c r="K323" s="14">
        <v>3</v>
      </c>
      <c r="L323" s="14">
        <v>1</v>
      </c>
      <c r="M323" s="14">
        <v>0</v>
      </c>
      <c r="N323" s="14">
        <v>0</v>
      </c>
      <c r="O323" s="14">
        <v>0</v>
      </c>
      <c r="P323" s="14">
        <v>0</v>
      </c>
      <c r="Q323" s="14">
        <v>1</v>
      </c>
      <c r="R323" s="14">
        <v>0</v>
      </c>
      <c r="S323" s="14">
        <v>0</v>
      </c>
      <c r="T323" s="39">
        <v>2</v>
      </c>
      <c r="U323" s="14">
        <f t="shared" si="60"/>
        <v>186</v>
      </c>
      <c r="V323" s="14">
        <f t="shared" si="61"/>
        <v>96</v>
      </c>
      <c r="W323" s="14">
        <f t="shared" si="62"/>
        <v>51</v>
      </c>
      <c r="X323" s="14">
        <f t="shared" si="63"/>
        <v>22</v>
      </c>
      <c r="Y323" s="14">
        <f t="shared" si="64"/>
        <v>10</v>
      </c>
      <c r="Z323" s="14">
        <f t="shared" si="65"/>
        <v>5</v>
      </c>
      <c r="AA323" s="14">
        <f t="shared" si="66"/>
        <v>2</v>
      </c>
      <c r="AB323" s="14">
        <f t="shared" si="67"/>
        <v>1</v>
      </c>
      <c r="AC323" s="14">
        <f t="shared" si="68"/>
        <v>1</v>
      </c>
      <c r="AD323" s="14">
        <f t="shared" si="69"/>
        <v>1</v>
      </c>
      <c r="AE323" s="14">
        <f t="shared" si="70"/>
        <v>1</v>
      </c>
      <c r="AF323" s="14">
        <f t="shared" si="71"/>
        <v>1</v>
      </c>
      <c r="AG323" s="14">
        <f t="shared" si="72"/>
        <v>0</v>
      </c>
      <c r="AH323" s="14">
        <f t="shared" si="73"/>
        <v>0</v>
      </c>
      <c r="AI323" s="9">
        <f t="shared" si="74"/>
        <v>27.419354838709676</v>
      </c>
    </row>
    <row r="324" spans="1:35">
      <c r="A324" s="1">
        <v>102899</v>
      </c>
      <c r="B324" s="14">
        <v>18</v>
      </c>
      <c r="C324" s="14">
        <v>21</v>
      </c>
      <c r="D324" s="2">
        <v>17.96</v>
      </c>
      <c r="E324" s="3">
        <v>6</v>
      </c>
      <c r="F324" s="14">
        <v>97</v>
      </c>
      <c r="G324" s="14">
        <v>31</v>
      </c>
      <c r="H324" s="14">
        <v>22</v>
      </c>
      <c r="I324" s="14">
        <v>14</v>
      </c>
      <c r="J324" s="14">
        <v>7</v>
      </c>
      <c r="K324" s="14">
        <v>1</v>
      </c>
      <c r="L324" s="14">
        <v>2</v>
      </c>
      <c r="M324" s="14">
        <v>0</v>
      </c>
      <c r="N324" s="14">
        <v>0</v>
      </c>
      <c r="O324" s="14">
        <v>0</v>
      </c>
      <c r="P324" s="14">
        <v>0</v>
      </c>
      <c r="Q324" s="14">
        <v>1</v>
      </c>
      <c r="R324" s="14">
        <v>0</v>
      </c>
      <c r="S324" s="14">
        <v>0</v>
      </c>
      <c r="T324" s="39">
        <v>2</v>
      </c>
      <c r="U324" s="14">
        <f t="shared" si="60"/>
        <v>175</v>
      </c>
      <c r="V324" s="14">
        <f t="shared" si="61"/>
        <v>78</v>
      </c>
      <c r="W324" s="14">
        <f t="shared" si="62"/>
        <v>47</v>
      </c>
      <c r="X324" s="14">
        <f t="shared" si="63"/>
        <v>25</v>
      </c>
      <c r="Y324" s="14">
        <f t="shared" si="64"/>
        <v>11</v>
      </c>
      <c r="Z324" s="14">
        <f t="shared" si="65"/>
        <v>4</v>
      </c>
      <c r="AA324" s="14">
        <f t="shared" si="66"/>
        <v>3</v>
      </c>
      <c r="AB324" s="14">
        <f t="shared" si="67"/>
        <v>1</v>
      </c>
      <c r="AC324" s="14">
        <f t="shared" si="68"/>
        <v>1</v>
      </c>
      <c r="AD324" s="14">
        <f t="shared" si="69"/>
        <v>1</v>
      </c>
      <c r="AE324" s="14">
        <f t="shared" si="70"/>
        <v>1</v>
      </c>
      <c r="AF324" s="14">
        <f t="shared" si="71"/>
        <v>1</v>
      </c>
      <c r="AG324" s="14">
        <f t="shared" si="72"/>
        <v>0</v>
      </c>
      <c r="AH324" s="14">
        <f t="shared" si="73"/>
        <v>0</v>
      </c>
      <c r="AI324" s="9">
        <f t="shared" si="74"/>
        <v>26.857142857142858</v>
      </c>
    </row>
    <row r="325" spans="1:35">
      <c r="A325" s="1">
        <v>102999</v>
      </c>
      <c r="B325" s="14">
        <v>19</v>
      </c>
      <c r="C325" s="14">
        <v>1</v>
      </c>
      <c r="D325" s="2">
        <v>18.02</v>
      </c>
      <c r="E325" s="3">
        <v>8</v>
      </c>
      <c r="F325" s="14">
        <v>203</v>
      </c>
      <c r="G325" s="14">
        <v>130</v>
      </c>
      <c r="H325" s="14">
        <v>128</v>
      </c>
      <c r="I325" s="14">
        <v>109</v>
      </c>
      <c r="J325" s="14">
        <v>74</v>
      </c>
      <c r="K325" s="14">
        <v>46</v>
      </c>
      <c r="L325" s="14">
        <v>42</v>
      </c>
      <c r="M325" s="14">
        <v>25</v>
      </c>
      <c r="N325" s="14">
        <v>12</v>
      </c>
      <c r="O325" s="14">
        <v>5</v>
      </c>
      <c r="P325" s="14">
        <v>2</v>
      </c>
      <c r="Q325" s="14">
        <v>1</v>
      </c>
      <c r="R325" s="14">
        <v>0</v>
      </c>
      <c r="S325" s="14">
        <v>0</v>
      </c>
      <c r="T325" s="39">
        <v>2</v>
      </c>
      <c r="U325" s="14">
        <f t="shared" si="60"/>
        <v>777</v>
      </c>
      <c r="V325" s="14">
        <f t="shared" si="61"/>
        <v>574</v>
      </c>
      <c r="W325" s="14">
        <f t="shared" si="62"/>
        <v>444</v>
      </c>
      <c r="X325" s="14">
        <f t="shared" si="63"/>
        <v>316</v>
      </c>
      <c r="Y325" s="14">
        <f t="shared" si="64"/>
        <v>207</v>
      </c>
      <c r="Z325" s="14">
        <f t="shared" si="65"/>
        <v>133</v>
      </c>
      <c r="AA325" s="14">
        <f t="shared" si="66"/>
        <v>87</v>
      </c>
      <c r="AB325" s="14">
        <f t="shared" si="67"/>
        <v>45</v>
      </c>
      <c r="AC325" s="14">
        <f t="shared" si="68"/>
        <v>20</v>
      </c>
      <c r="AD325" s="14">
        <f t="shared" si="69"/>
        <v>8</v>
      </c>
      <c r="AE325" s="14">
        <f t="shared" si="70"/>
        <v>3</v>
      </c>
      <c r="AF325" s="14">
        <f t="shared" si="71"/>
        <v>1</v>
      </c>
      <c r="AG325" s="14">
        <f t="shared" si="72"/>
        <v>0</v>
      </c>
      <c r="AH325" s="14">
        <f t="shared" si="73"/>
        <v>0</v>
      </c>
      <c r="AI325" s="9">
        <f t="shared" si="74"/>
        <v>57.142857142857139</v>
      </c>
    </row>
    <row r="326" spans="1:35">
      <c r="A326" s="1">
        <v>102999</v>
      </c>
      <c r="B326" s="14">
        <v>19</v>
      </c>
      <c r="C326" s="14">
        <v>2</v>
      </c>
      <c r="D326" s="2">
        <v>18.100000000000001</v>
      </c>
      <c r="E326" s="3">
        <v>8</v>
      </c>
      <c r="F326" s="14">
        <v>126</v>
      </c>
      <c r="G326" s="14">
        <v>61</v>
      </c>
      <c r="H326" s="14">
        <v>43</v>
      </c>
      <c r="I326" s="14">
        <v>17</v>
      </c>
      <c r="J326" s="14">
        <v>14</v>
      </c>
      <c r="K326" s="14">
        <v>6</v>
      </c>
      <c r="L326" s="14">
        <v>6</v>
      </c>
      <c r="M326" s="14">
        <v>2</v>
      </c>
      <c r="N326" s="14">
        <v>2</v>
      </c>
      <c r="O326" s="14">
        <v>1</v>
      </c>
      <c r="P326" s="14">
        <v>1</v>
      </c>
      <c r="Q326" s="14">
        <v>0</v>
      </c>
      <c r="R326" s="14">
        <v>1</v>
      </c>
      <c r="S326" s="14">
        <v>0</v>
      </c>
      <c r="T326" s="39">
        <v>2</v>
      </c>
      <c r="U326" s="14">
        <f t="shared" si="60"/>
        <v>280</v>
      </c>
      <c r="V326" s="14">
        <f t="shared" si="61"/>
        <v>154</v>
      </c>
      <c r="W326" s="14">
        <f t="shared" si="62"/>
        <v>93</v>
      </c>
      <c r="X326" s="14">
        <f t="shared" si="63"/>
        <v>50</v>
      </c>
      <c r="Y326" s="14">
        <f t="shared" si="64"/>
        <v>33</v>
      </c>
      <c r="Z326" s="14">
        <f t="shared" si="65"/>
        <v>19</v>
      </c>
      <c r="AA326" s="14">
        <f t="shared" si="66"/>
        <v>13</v>
      </c>
      <c r="AB326" s="14">
        <f t="shared" si="67"/>
        <v>7</v>
      </c>
      <c r="AC326" s="14">
        <f t="shared" si="68"/>
        <v>5</v>
      </c>
      <c r="AD326" s="14">
        <f t="shared" si="69"/>
        <v>3</v>
      </c>
      <c r="AE326" s="14">
        <f t="shared" si="70"/>
        <v>2</v>
      </c>
      <c r="AF326" s="14">
        <f t="shared" si="71"/>
        <v>1</v>
      </c>
      <c r="AG326" s="14">
        <f t="shared" si="72"/>
        <v>1</v>
      </c>
      <c r="AH326" s="14">
        <f t="shared" si="73"/>
        <v>0</v>
      </c>
      <c r="AI326" s="9">
        <f t="shared" si="74"/>
        <v>33.214285714285715</v>
      </c>
    </row>
    <row r="327" spans="1:35">
      <c r="A327" s="1">
        <v>102999</v>
      </c>
      <c r="B327" s="14">
        <v>19</v>
      </c>
      <c r="C327" s="14">
        <v>3</v>
      </c>
      <c r="D327" s="2">
        <v>18.18</v>
      </c>
      <c r="E327" s="3">
        <v>9</v>
      </c>
      <c r="F327" s="14">
        <v>93</v>
      </c>
      <c r="G327" s="14">
        <v>30</v>
      </c>
      <c r="H327" s="14">
        <v>28</v>
      </c>
      <c r="I327" s="14">
        <v>25</v>
      </c>
      <c r="J327" s="14">
        <v>11</v>
      </c>
      <c r="K327" s="14">
        <v>1</v>
      </c>
      <c r="L327" s="14">
        <v>1</v>
      </c>
      <c r="M327" s="14">
        <v>3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39">
        <v>2</v>
      </c>
      <c r="U327" s="14">
        <f t="shared" si="60"/>
        <v>192</v>
      </c>
      <c r="V327" s="14">
        <f t="shared" si="61"/>
        <v>99</v>
      </c>
      <c r="W327" s="14">
        <f t="shared" si="62"/>
        <v>69</v>
      </c>
      <c r="X327" s="14">
        <f t="shared" si="63"/>
        <v>41</v>
      </c>
      <c r="Y327" s="14">
        <f t="shared" si="64"/>
        <v>16</v>
      </c>
      <c r="Z327" s="14">
        <f t="shared" si="65"/>
        <v>5</v>
      </c>
      <c r="AA327" s="14">
        <f t="shared" si="66"/>
        <v>4</v>
      </c>
      <c r="AB327" s="14">
        <f t="shared" si="67"/>
        <v>3</v>
      </c>
      <c r="AC327" s="14">
        <f t="shared" si="68"/>
        <v>0</v>
      </c>
      <c r="AD327" s="14">
        <f t="shared" si="69"/>
        <v>0</v>
      </c>
      <c r="AE327" s="14">
        <f t="shared" si="70"/>
        <v>0</v>
      </c>
      <c r="AF327" s="14">
        <f t="shared" si="71"/>
        <v>0</v>
      </c>
      <c r="AG327" s="14">
        <f t="shared" si="72"/>
        <v>0</v>
      </c>
      <c r="AH327" s="14">
        <f t="shared" si="73"/>
        <v>0</v>
      </c>
      <c r="AI327" s="9">
        <f t="shared" si="74"/>
        <v>35.9375</v>
      </c>
    </row>
    <row r="328" spans="1:35">
      <c r="A328" s="1">
        <v>102999</v>
      </c>
      <c r="B328" s="14">
        <v>19</v>
      </c>
      <c r="C328" s="14">
        <v>4</v>
      </c>
      <c r="D328" s="2">
        <v>18.27</v>
      </c>
      <c r="E328" s="3">
        <v>6</v>
      </c>
      <c r="F328" s="14">
        <v>48</v>
      </c>
      <c r="G328" s="14">
        <v>19</v>
      </c>
      <c r="H328" s="14">
        <v>14</v>
      </c>
      <c r="I328" s="14">
        <v>11</v>
      </c>
      <c r="J328" s="14">
        <v>2</v>
      </c>
      <c r="K328" s="14">
        <v>4</v>
      </c>
      <c r="L328" s="14">
        <v>1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39">
        <v>2</v>
      </c>
      <c r="U328" s="14">
        <f t="shared" si="60"/>
        <v>99</v>
      </c>
      <c r="V328" s="14">
        <f t="shared" si="61"/>
        <v>51</v>
      </c>
      <c r="W328" s="14">
        <f t="shared" si="62"/>
        <v>32</v>
      </c>
      <c r="X328" s="14">
        <f t="shared" si="63"/>
        <v>18</v>
      </c>
      <c r="Y328" s="14">
        <f t="shared" si="64"/>
        <v>7</v>
      </c>
      <c r="Z328" s="14">
        <f t="shared" si="65"/>
        <v>5</v>
      </c>
      <c r="AA328" s="14">
        <f t="shared" si="66"/>
        <v>1</v>
      </c>
      <c r="AB328" s="14">
        <f t="shared" si="67"/>
        <v>0</v>
      </c>
      <c r="AC328" s="14">
        <f t="shared" si="68"/>
        <v>0</v>
      </c>
      <c r="AD328" s="14">
        <f t="shared" si="69"/>
        <v>0</v>
      </c>
      <c r="AE328" s="14">
        <f t="shared" si="70"/>
        <v>0</v>
      </c>
      <c r="AF328" s="14">
        <f t="shared" si="71"/>
        <v>0</v>
      </c>
      <c r="AG328" s="14">
        <f t="shared" si="72"/>
        <v>0</v>
      </c>
      <c r="AH328" s="14">
        <f t="shared" si="73"/>
        <v>0</v>
      </c>
      <c r="AI328" s="9">
        <f t="shared" si="74"/>
        <v>32.323232323232325</v>
      </c>
    </row>
    <row r="329" spans="1:35">
      <c r="A329" s="1">
        <v>102999</v>
      </c>
      <c r="B329" s="14">
        <v>19</v>
      </c>
      <c r="C329" s="14">
        <v>5</v>
      </c>
      <c r="D329" s="2">
        <v>18.329999999999998</v>
      </c>
      <c r="E329" s="3">
        <v>6</v>
      </c>
      <c r="F329" s="14">
        <v>84</v>
      </c>
      <c r="G329" s="14">
        <v>46</v>
      </c>
      <c r="H329" s="14">
        <v>20</v>
      </c>
      <c r="I329" s="14">
        <v>12</v>
      </c>
      <c r="J329" s="14">
        <v>2</v>
      </c>
      <c r="K329" s="14">
        <v>5</v>
      </c>
      <c r="L329" s="14">
        <v>1</v>
      </c>
      <c r="M329" s="14">
        <v>2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39">
        <v>2</v>
      </c>
      <c r="U329" s="14">
        <f t="shared" si="60"/>
        <v>172</v>
      </c>
      <c r="V329" s="14">
        <f t="shared" si="61"/>
        <v>88</v>
      </c>
      <c r="W329" s="14">
        <f t="shared" si="62"/>
        <v>42</v>
      </c>
      <c r="X329" s="14">
        <f t="shared" si="63"/>
        <v>22</v>
      </c>
      <c r="Y329" s="14">
        <f t="shared" si="64"/>
        <v>10</v>
      </c>
      <c r="Z329" s="14">
        <f t="shared" si="65"/>
        <v>8</v>
      </c>
      <c r="AA329" s="14">
        <f t="shared" si="66"/>
        <v>3</v>
      </c>
      <c r="AB329" s="14">
        <f t="shared" si="67"/>
        <v>2</v>
      </c>
      <c r="AC329" s="14">
        <f t="shared" si="68"/>
        <v>0</v>
      </c>
      <c r="AD329" s="14">
        <f t="shared" si="69"/>
        <v>0</v>
      </c>
      <c r="AE329" s="14">
        <f t="shared" si="70"/>
        <v>0</v>
      </c>
      <c r="AF329" s="14">
        <f t="shared" si="71"/>
        <v>0</v>
      </c>
      <c r="AG329" s="14">
        <f t="shared" si="72"/>
        <v>0</v>
      </c>
      <c r="AH329" s="14">
        <f t="shared" si="73"/>
        <v>0</v>
      </c>
      <c r="AI329" s="9">
        <f t="shared" si="74"/>
        <v>24.418604651162788</v>
      </c>
    </row>
    <row r="330" spans="1:35">
      <c r="A330" s="1">
        <v>102999</v>
      </c>
      <c r="B330" s="14">
        <v>19</v>
      </c>
      <c r="C330" s="14">
        <v>6</v>
      </c>
      <c r="D330" s="2">
        <v>18.39</v>
      </c>
      <c r="E330" s="3">
        <v>6</v>
      </c>
      <c r="F330" s="14">
        <v>129</v>
      </c>
      <c r="G330" s="14">
        <v>55</v>
      </c>
      <c r="H330" s="14">
        <v>42</v>
      </c>
      <c r="I330" s="14">
        <v>25</v>
      </c>
      <c r="J330" s="14">
        <v>18</v>
      </c>
      <c r="K330" s="14">
        <v>4</v>
      </c>
      <c r="L330" s="14">
        <v>4</v>
      </c>
      <c r="M330" s="14">
        <v>2</v>
      </c>
      <c r="N330" s="14">
        <v>2</v>
      </c>
      <c r="O330" s="14">
        <v>1</v>
      </c>
      <c r="P330" s="14">
        <v>0</v>
      </c>
      <c r="Q330" s="14">
        <v>0</v>
      </c>
      <c r="R330" s="14">
        <v>1</v>
      </c>
      <c r="S330" s="14">
        <v>0</v>
      </c>
      <c r="T330" s="39">
        <v>2</v>
      </c>
      <c r="U330" s="14">
        <f t="shared" si="60"/>
        <v>283</v>
      </c>
      <c r="V330" s="14">
        <f t="shared" si="61"/>
        <v>154</v>
      </c>
      <c r="W330" s="14">
        <f t="shared" si="62"/>
        <v>99</v>
      </c>
      <c r="X330" s="14">
        <f t="shared" si="63"/>
        <v>57</v>
      </c>
      <c r="Y330" s="14">
        <f t="shared" si="64"/>
        <v>32</v>
      </c>
      <c r="Z330" s="14">
        <f t="shared" si="65"/>
        <v>14</v>
      </c>
      <c r="AA330" s="14">
        <f t="shared" si="66"/>
        <v>10</v>
      </c>
      <c r="AB330" s="14">
        <f t="shared" si="67"/>
        <v>6</v>
      </c>
      <c r="AC330" s="14">
        <f t="shared" si="68"/>
        <v>4</v>
      </c>
      <c r="AD330" s="14">
        <f t="shared" si="69"/>
        <v>2</v>
      </c>
      <c r="AE330" s="14">
        <f t="shared" si="70"/>
        <v>1</v>
      </c>
      <c r="AF330" s="14">
        <f t="shared" si="71"/>
        <v>1</v>
      </c>
      <c r="AG330" s="14">
        <f t="shared" si="72"/>
        <v>1</v>
      </c>
      <c r="AH330" s="14">
        <f t="shared" si="73"/>
        <v>0</v>
      </c>
      <c r="AI330" s="9">
        <f t="shared" si="74"/>
        <v>34.982332155477032</v>
      </c>
    </row>
    <row r="331" spans="1:35">
      <c r="A331" s="1">
        <v>102999</v>
      </c>
      <c r="B331" s="14">
        <v>19</v>
      </c>
      <c r="C331" s="14">
        <v>7</v>
      </c>
      <c r="D331" s="2">
        <v>18.45</v>
      </c>
      <c r="E331" s="3">
        <v>6</v>
      </c>
      <c r="F331" s="14">
        <v>225</v>
      </c>
      <c r="G331" s="14">
        <v>102</v>
      </c>
      <c r="H331" s="14">
        <v>69</v>
      </c>
      <c r="I331" s="14">
        <v>46</v>
      </c>
      <c r="J331" s="14">
        <v>35</v>
      </c>
      <c r="K331" s="14">
        <v>22</v>
      </c>
      <c r="L331" s="14">
        <v>10</v>
      </c>
      <c r="M331" s="14">
        <v>4</v>
      </c>
      <c r="N331" s="14">
        <v>7</v>
      </c>
      <c r="O331" s="14">
        <v>1</v>
      </c>
      <c r="P331" s="14">
        <v>3</v>
      </c>
      <c r="Q331" s="14">
        <v>0</v>
      </c>
      <c r="R331" s="14">
        <v>0</v>
      </c>
      <c r="S331" s="14">
        <v>0</v>
      </c>
      <c r="T331" s="39">
        <v>2</v>
      </c>
      <c r="U331" s="14">
        <f t="shared" ref="U331:U368" si="75">SUM(F331:S331)</f>
        <v>524</v>
      </c>
      <c r="V331" s="14">
        <f t="shared" ref="V331:V368" si="76">SUM(G331:S331)</f>
        <v>299</v>
      </c>
      <c r="W331" s="14">
        <f t="shared" ref="W331:W368" si="77">SUM(H331:S331)</f>
        <v>197</v>
      </c>
      <c r="X331" s="14">
        <f t="shared" ref="X331:X368" si="78">SUM(I331:S331)</f>
        <v>128</v>
      </c>
      <c r="Y331" s="14">
        <f t="shared" ref="Y331:Y368" si="79">SUM(J331:S331)</f>
        <v>82</v>
      </c>
      <c r="Z331" s="14">
        <f t="shared" ref="Z331:Z368" si="80">SUM(K331:S331)</f>
        <v>47</v>
      </c>
      <c r="AA331" s="14">
        <f t="shared" ref="AA331:AA368" si="81">SUM(L331:S331)</f>
        <v>25</v>
      </c>
      <c r="AB331" s="14">
        <f t="shared" ref="AB331:AB368" si="82">SUM(M331:S331)</f>
        <v>15</v>
      </c>
      <c r="AC331" s="14">
        <f t="shared" ref="AC331:AC368" si="83">SUM(N331:S331)</f>
        <v>11</v>
      </c>
      <c r="AD331" s="14">
        <f t="shared" ref="AD331:AD368" si="84">SUM(O331:S331)</f>
        <v>4</v>
      </c>
      <c r="AE331" s="14">
        <f t="shared" ref="AE331:AE368" si="85">SUM(P331:S331)</f>
        <v>3</v>
      </c>
      <c r="AF331" s="14">
        <f t="shared" ref="AF331:AF368" si="86">SUM(Q331:S331)</f>
        <v>0</v>
      </c>
      <c r="AG331" s="14">
        <f t="shared" ref="AG331:AG368" si="87">SUM(R331:S331)</f>
        <v>0</v>
      </c>
      <c r="AH331" s="14">
        <f t="shared" ref="AH331:AH368" si="88">SUM(S331)</f>
        <v>0</v>
      </c>
      <c r="AI331" s="9">
        <f t="shared" ref="AI331:AI368" si="89">(W331/U331)*100</f>
        <v>37.595419847328245</v>
      </c>
    </row>
    <row r="332" spans="1:35">
      <c r="A332" s="1">
        <v>102999</v>
      </c>
      <c r="B332" s="14">
        <v>19</v>
      </c>
      <c r="C332" s="14">
        <v>8</v>
      </c>
      <c r="D332" s="2">
        <v>18.510000000000002</v>
      </c>
      <c r="E332" s="3">
        <v>6</v>
      </c>
      <c r="F332" s="14">
        <v>591</v>
      </c>
      <c r="G332" s="14">
        <v>133</v>
      </c>
      <c r="H332" s="14">
        <v>54</v>
      </c>
      <c r="I332" s="14">
        <v>38</v>
      </c>
      <c r="J332" s="14">
        <v>18</v>
      </c>
      <c r="K332" s="14">
        <v>13</v>
      </c>
      <c r="L332" s="14">
        <v>7</v>
      </c>
      <c r="M332" s="14">
        <v>8</v>
      </c>
      <c r="N332" s="14">
        <v>2</v>
      </c>
      <c r="O332" s="14">
        <v>2</v>
      </c>
      <c r="P332" s="14">
        <v>0</v>
      </c>
      <c r="Q332" s="14">
        <v>0</v>
      </c>
      <c r="R332" s="14">
        <v>1</v>
      </c>
      <c r="S332" s="14">
        <v>0</v>
      </c>
      <c r="T332" s="39">
        <v>2</v>
      </c>
      <c r="U332" s="14">
        <f t="shared" si="75"/>
        <v>867</v>
      </c>
      <c r="V332" s="14">
        <f t="shared" si="76"/>
        <v>276</v>
      </c>
      <c r="W332" s="14">
        <f t="shared" si="77"/>
        <v>143</v>
      </c>
      <c r="X332" s="14">
        <f t="shared" si="78"/>
        <v>89</v>
      </c>
      <c r="Y332" s="14">
        <f t="shared" si="79"/>
        <v>51</v>
      </c>
      <c r="Z332" s="14">
        <f t="shared" si="80"/>
        <v>33</v>
      </c>
      <c r="AA332" s="14">
        <f t="shared" si="81"/>
        <v>20</v>
      </c>
      <c r="AB332" s="14">
        <f t="shared" si="82"/>
        <v>13</v>
      </c>
      <c r="AC332" s="14">
        <f t="shared" si="83"/>
        <v>5</v>
      </c>
      <c r="AD332" s="14">
        <f t="shared" si="84"/>
        <v>3</v>
      </c>
      <c r="AE332" s="14">
        <f t="shared" si="85"/>
        <v>1</v>
      </c>
      <c r="AF332" s="14">
        <f t="shared" si="86"/>
        <v>1</v>
      </c>
      <c r="AG332" s="14">
        <f t="shared" si="87"/>
        <v>1</v>
      </c>
      <c r="AH332" s="14">
        <f t="shared" si="88"/>
        <v>0</v>
      </c>
      <c r="AI332" s="9">
        <f t="shared" si="89"/>
        <v>16.49365628604383</v>
      </c>
    </row>
    <row r="333" spans="1:35">
      <c r="A333" s="1">
        <v>102999</v>
      </c>
      <c r="B333" s="14">
        <v>19</v>
      </c>
      <c r="C333" s="14">
        <v>9</v>
      </c>
      <c r="D333" s="2">
        <v>18.57</v>
      </c>
      <c r="E333" s="3">
        <v>6</v>
      </c>
      <c r="F333" s="14">
        <v>129</v>
      </c>
      <c r="G333" s="14">
        <v>37</v>
      </c>
      <c r="H333" s="14">
        <v>28</v>
      </c>
      <c r="I333" s="14">
        <v>16</v>
      </c>
      <c r="J333" s="14">
        <v>8</v>
      </c>
      <c r="K333" s="14">
        <v>4</v>
      </c>
      <c r="L333" s="14">
        <v>0</v>
      </c>
      <c r="M333" s="14">
        <v>1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39">
        <v>2</v>
      </c>
      <c r="U333" s="14">
        <f t="shared" si="75"/>
        <v>223</v>
      </c>
      <c r="V333" s="14">
        <f t="shared" si="76"/>
        <v>94</v>
      </c>
      <c r="W333" s="14">
        <f t="shared" si="77"/>
        <v>57</v>
      </c>
      <c r="X333" s="14">
        <f t="shared" si="78"/>
        <v>29</v>
      </c>
      <c r="Y333" s="14">
        <f t="shared" si="79"/>
        <v>13</v>
      </c>
      <c r="Z333" s="14">
        <f t="shared" si="80"/>
        <v>5</v>
      </c>
      <c r="AA333" s="14">
        <f t="shared" si="81"/>
        <v>1</v>
      </c>
      <c r="AB333" s="14">
        <f t="shared" si="82"/>
        <v>1</v>
      </c>
      <c r="AC333" s="14">
        <f t="shared" si="83"/>
        <v>0</v>
      </c>
      <c r="AD333" s="14">
        <f t="shared" si="84"/>
        <v>0</v>
      </c>
      <c r="AE333" s="14">
        <f t="shared" si="85"/>
        <v>0</v>
      </c>
      <c r="AF333" s="14">
        <f t="shared" si="86"/>
        <v>0</v>
      </c>
      <c r="AG333" s="14">
        <f t="shared" si="87"/>
        <v>0</v>
      </c>
      <c r="AH333" s="14">
        <f t="shared" si="88"/>
        <v>0</v>
      </c>
      <c r="AI333" s="9">
        <f t="shared" si="89"/>
        <v>25.560538116591928</v>
      </c>
    </row>
    <row r="334" spans="1:35">
      <c r="A334" s="1">
        <v>102999</v>
      </c>
      <c r="B334" s="14">
        <v>19</v>
      </c>
      <c r="C334" s="14">
        <v>10</v>
      </c>
      <c r="D334" s="2">
        <v>18.63</v>
      </c>
      <c r="E334" s="3">
        <v>5</v>
      </c>
      <c r="F334" s="14">
        <v>135</v>
      </c>
      <c r="G334" s="14">
        <v>45</v>
      </c>
      <c r="H334" s="14">
        <v>25</v>
      </c>
      <c r="I334" s="14">
        <v>19</v>
      </c>
      <c r="J334" s="14">
        <v>6</v>
      </c>
      <c r="K334" s="14">
        <v>7</v>
      </c>
      <c r="L334" s="14">
        <v>3</v>
      </c>
      <c r="M334" s="14">
        <v>0</v>
      </c>
      <c r="N334" s="14">
        <v>2</v>
      </c>
      <c r="O334" s="14">
        <v>0</v>
      </c>
      <c r="P334" s="14">
        <v>0</v>
      </c>
      <c r="Q334" s="14">
        <v>0</v>
      </c>
      <c r="R334" s="14">
        <v>0</v>
      </c>
      <c r="S334" s="14">
        <v>1</v>
      </c>
      <c r="T334" s="39">
        <v>2</v>
      </c>
      <c r="U334" s="14">
        <f t="shared" si="75"/>
        <v>243</v>
      </c>
      <c r="V334" s="14">
        <f t="shared" si="76"/>
        <v>108</v>
      </c>
      <c r="W334" s="14">
        <f t="shared" si="77"/>
        <v>63</v>
      </c>
      <c r="X334" s="14">
        <f t="shared" si="78"/>
        <v>38</v>
      </c>
      <c r="Y334" s="14">
        <f t="shared" si="79"/>
        <v>19</v>
      </c>
      <c r="Z334" s="14">
        <f t="shared" si="80"/>
        <v>13</v>
      </c>
      <c r="AA334" s="14">
        <f t="shared" si="81"/>
        <v>6</v>
      </c>
      <c r="AB334" s="14">
        <f t="shared" si="82"/>
        <v>3</v>
      </c>
      <c r="AC334" s="14">
        <f t="shared" si="83"/>
        <v>3</v>
      </c>
      <c r="AD334" s="14">
        <f t="shared" si="84"/>
        <v>1</v>
      </c>
      <c r="AE334" s="14">
        <f t="shared" si="85"/>
        <v>1</v>
      </c>
      <c r="AF334" s="14">
        <f t="shared" si="86"/>
        <v>1</v>
      </c>
      <c r="AG334" s="14">
        <f t="shared" si="87"/>
        <v>1</v>
      </c>
      <c r="AH334" s="14">
        <f t="shared" si="88"/>
        <v>1</v>
      </c>
      <c r="AI334" s="9">
        <f t="shared" si="89"/>
        <v>25.925925925925924</v>
      </c>
    </row>
    <row r="335" spans="1:35">
      <c r="A335" s="1">
        <v>102999</v>
      </c>
      <c r="B335" s="14">
        <v>19</v>
      </c>
      <c r="C335" s="14">
        <v>11</v>
      </c>
      <c r="D335" s="2">
        <v>18.68</v>
      </c>
      <c r="E335" s="3">
        <v>5</v>
      </c>
      <c r="F335" s="14">
        <v>117</v>
      </c>
      <c r="G335" s="14">
        <v>33</v>
      </c>
      <c r="H335" s="14">
        <v>19</v>
      </c>
      <c r="I335" s="14">
        <v>5</v>
      </c>
      <c r="J335" s="14">
        <v>3</v>
      </c>
      <c r="K335" s="14">
        <v>2</v>
      </c>
      <c r="L335" s="14">
        <v>1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39">
        <v>2</v>
      </c>
      <c r="U335" s="14">
        <f t="shared" si="75"/>
        <v>180</v>
      </c>
      <c r="V335" s="14">
        <f t="shared" si="76"/>
        <v>63</v>
      </c>
      <c r="W335" s="14">
        <f t="shared" si="77"/>
        <v>30</v>
      </c>
      <c r="X335" s="14">
        <f t="shared" si="78"/>
        <v>11</v>
      </c>
      <c r="Y335" s="14">
        <f t="shared" si="79"/>
        <v>6</v>
      </c>
      <c r="Z335" s="14">
        <f t="shared" si="80"/>
        <v>3</v>
      </c>
      <c r="AA335" s="14">
        <f t="shared" si="81"/>
        <v>1</v>
      </c>
      <c r="AB335" s="14">
        <f t="shared" si="82"/>
        <v>0</v>
      </c>
      <c r="AC335" s="14">
        <f t="shared" si="83"/>
        <v>0</v>
      </c>
      <c r="AD335" s="14">
        <f t="shared" si="84"/>
        <v>0</v>
      </c>
      <c r="AE335" s="14">
        <f t="shared" si="85"/>
        <v>0</v>
      </c>
      <c r="AF335" s="14">
        <f t="shared" si="86"/>
        <v>0</v>
      </c>
      <c r="AG335" s="14">
        <f t="shared" si="87"/>
        <v>0</v>
      </c>
      <c r="AH335" s="14">
        <f t="shared" si="88"/>
        <v>0</v>
      </c>
      <c r="AI335" s="9">
        <f t="shared" si="89"/>
        <v>16.666666666666664</v>
      </c>
    </row>
    <row r="336" spans="1:35">
      <c r="A336" s="1">
        <v>102999</v>
      </c>
      <c r="B336" s="14">
        <v>19</v>
      </c>
      <c r="C336" s="14">
        <v>12</v>
      </c>
      <c r="D336" s="2">
        <v>18.73</v>
      </c>
      <c r="E336" s="3">
        <v>5</v>
      </c>
      <c r="F336" s="14">
        <v>108</v>
      </c>
      <c r="G336" s="14">
        <v>25</v>
      </c>
      <c r="H336" s="14">
        <v>16</v>
      </c>
      <c r="I336" s="14">
        <v>6</v>
      </c>
      <c r="J336" s="14">
        <v>6</v>
      </c>
      <c r="K336" s="14">
        <v>0</v>
      </c>
      <c r="L336" s="14">
        <v>1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1</v>
      </c>
      <c r="S336" s="14">
        <v>0</v>
      </c>
      <c r="T336" s="39">
        <v>2</v>
      </c>
      <c r="U336" s="14">
        <f t="shared" si="75"/>
        <v>163</v>
      </c>
      <c r="V336" s="14">
        <f t="shared" si="76"/>
        <v>55</v>
      </c>
      <c r="W336" s="14">
        <f t="shared" si="77"/>
        <v>30</v>
      </c>
      <c r="X336" s="14">
        <f t="shared" si="78"/>
        <v>14</v>
      </c>
      <c r="Y336" s="14">
        <f t="shared" si="79"/>
        <v>8</v>
      </c>
      <c r="Z336" s="14">
        <f t="shared" si="80"/>
        <v>2</v>
      </c>
      <c r="AA336" s="14">
        <f t="shared" si="81"/>
        <v>2</v>
      </c>
      <c r="AB336" s="14">
        <f t="shared" si="82"/>
        <v>1</v>
      </c>
      <c r="AC336" s="14">
        <f t="shared" si="83"/>
        <v>1</v>
      </c>
      <c r="AD336" s="14">
        <f t="shared" si="84"/>
        <v>1</v>
      </c>
      <c r="AE336" s="14">
        <f t="shared" si="85"/>
        <v>1</v>
      </c>
      <c r="AF336" s="14">
        <f t="shared" si="86"/>
        <v>1</v>
      </c>
      <c r="AG336" s="14">
        <f t="shared" si="87"/>
        <v>1</v>
      </c>
      <c r="AH336" s="14">
        <f t="shared" si="88"/>
        <v>0</v>
      </c>
      <c r="AI336" s="9">
        <f t="shared" si="89"/>
        <v>18.404907975460123</v>
      </c>
    </row>
    <row r="337" spans="1:35">
      <c r="A337" s="1">
        <v>102999</v>
      </c>
      <c r="B337" s="14">
        <v>19</v>
      </c>
      <c r="C337" s="14">
        <v>13</v>
      </c>
      <c r="D337" s="2">
        <v>18.78</v>
      </c>
      <c r="E337" s="3">
        <v>5</v>
      </c>
      <c r="F337" s="14">
        <v>316</v>
      </c>
      <c r="G337" s="14">
        <v>73</v>
      </c>
      <c r="H337" s="14">
        <v>38</v>
      </c>
      <c r="I337" s="14">
        <v>15</v>
      </c>
      <c r="J337" s="14">
        <v>4</v>
      </c>
      <c r="K337" s="14">
        <v>1</v>
      </c>
      <c r="L337" s="14">
        <v>0</v>
      </c>
      <c r="M337" s="14">
        <v>1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39">
        <v>2</v>
      </c>
      <c r="U337" s="14">
        <f t="shared" si="75"/>
        <v>448</v>
      </c>
      <c r="V337" s="14">
        <f t="shared" si="76"/>
        <v>132</v>
      </c>
      <c r="W337" s="14">
        <f t="shared" si="77"/>
        <v>59</v>
      </c>
      <c r="X337" s="14">
        <f t="shared" si="78"/>
        <v>21</v>
      </c>
      <c r="Y337" s="14">
        <f t="shared" si="79"/>
        <v>6</v>
      </c>
      <c r="Z337" s="14">
        <f t="shared" si="80"/>
        <v>2</v>
      </c>
      <c r="AA337" s="14">
        <f t="shared" si="81"/>
        <v>1</v>
      </c>
      <c r="AB337" s="14">
        <f t="shared" si="82"/>
        <v>1</v>
      </c>
      <c r="AC337" s="14">
        <f t="shared" si="83"/>
        <v>0</v>
      </c>
      <c r="AD337" s="14">
        <f t="shared" si="84"/>
        <v>0</v>
      </c>
      <c r="AE337" s="14">
        <f t="shared" si="85"/>
        <v>0</v>
      </c>
      <c r="AF337" s="14">
        <f t="shared" si="86"/>
        <v>0</v>
      </c>
      <c r="AG337" s="14">
        <f t="shared" si="87"/>
        <v>0</v>
      </c>
      <c r="AH337" s="14">
        <f t="shared" si="88"/>
        <v>0</v>
      </c>
      <c r="AI337" s="9">
        <f t="shared" si="89"/>
        <v>13.169642857142858</v>
      </c>
    </row>
    <row r="338" spans="1:35">
      <c r="A338" s="1">
        <v>102999</v>
      </c>
      <c r="B338" s="14">
        <v>19</v>
      </c>
      <c r="C338" s="14">
        <v>14</v>
      </c>
      <c r="D338" s="2">
        <v>18.829999999999998</v>
      </c>
      <c r="E338" s="3">
        <v>6</v>
      </c>
      <c r="F338" s="14">
        <v>353</v>
      </c>
      <c r="G338" s="14">
        <v>118</v>
      </c>
      <c r="H338" s="14">
        <v>51</v>
      </c>
      <c r="I338" s="14">
        <v>16</v>
      </c>
      <c r="J338" s="14">
        <v>8</v>
      </c>
      <c r="K338" s="14">
        <v>3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39">
        <v>2</v>
      </c>
      <c r="U338" s="14">
        <f t="shared" si="75"/>
        <v>549</v>
      </c>
      <c r="V338" s="14">
        <f t="shared" si="76"/>
        <v>196</v>
      </c>
      <c r="W338" s="14">
        <f t="shared" si="77"/>
        <v>78</v>
      </c>
      <c r="X338" s="14">
        <f t="shared" si="78"/>
        <v>27</v>
      </c>
      <c r="Y338" s="14">
        <f t="shared" si="79"/>
        <v>11</v>
      </c>
      <c r="Z338" s="14">
        <f t="shared" si="80"/>
        <v>3</v>
      </c>
      <c r="AA338" s="14">
        <f t="shared" si="81"/>
        <v>0</v>
      </c>
      <c r="AB338" s="14">
        <f t="shared" si="82"/>
        <v>0</v>
      </c>
      <c r="AC338" s="14">
        <f t="shared" si="83"/>
        <v>0</v>
      </c>
      <c r="AD338" s="14">
        <f t="shared" si="84"/>
        <v>0</v>
      </c>
      <c r="AE338" s="14">
        <f t="shared" si="85"/>
        <v>0</v>
      </c>
      <c r="AF338" s="14">
        <f t="shared" si="86"/>
        <v>0</v>
      </c>
      <c r="AG338" s="14">
        <f t="shared" si="87"/>
        <v>0</v>
      </c>
      <c r="AH338" s="14">
        <f t="shared" si="88"/>
        <v>0</v>
      </c>
      <c r="AI338" s="9">
        <f t="shared" si="89"/>
        <v>14.207650273224044</v>
      </c>
    </row>
    <row r="339" spans="1:35">
      <c r="A339" s="1">
        <v>102999</v>
      </c>
      <c r="B339" s="14">
        <v>19</v>
      </c>
      <c r="C339" s="14">
        <v>15</v>
      </c>
      <c r="D339" s="2">
        <v>18.89</v>
      </c>
      <c r="E339" s="3">
        <v>6</v>
      </c>
      <c r="F339" s="14">
        <v>205</v>
      </c>
      <c r="G339" s="14">
        <v>48</v>
      </c>
      <c r="H339" s="14">
        <v>26</v>
      </c>
      <c r="I339" s="14">
        <v>9</v>
      </c>
      <c r="J339" s="14">
        <v>7</v>
      </c>
      <c r="K339" s="14">
        <v>4</v>
      </c>
      <c r="L339" s="14">
        <v>2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39">
        <v>2</v>
      </c>
      <c r="U339" s="14">
        <f t="shared" si="75"/>
        <v>301</v>
      </c>
      <c r="V339" s="14">
        <f t="shared" si="76"/>
        <v>96</v>
      </c>
      <c r="W339" s="14">
        <f t="shared" si="77"/>
        <v>48</v>
      </c>
      <c r="X339" s="14">
        <f t="shared" si="78"/>
        <v>22</v>
      </c>
      <c r="Y339" s="14">
        <f t="shared" si="79"/>
        <v>13</v>
      </c>
      <c r="Z339" s="14">
        <f t="shared" si="80"/>
        <v>6</v>
      </c>
      <c r="AA339" s="14">
        <f t="shared" si="81"/>
        <v>2</v>
      </c>
      <c r="AB339" s="14">
        <f t="shared" si="82"/>
        <v>0</v>
      </c>
      <c r="AC339" s="14">
        <f t="shared" si="83"/>
        <v>0</v>
      </c>
      <c r="AD339" s="14">
        <f t="shared" si="84"/>
        <v>0</v>
      </c>
      <c r="AE339" s="14">
        <f t="shared" si="85"/>
        <v>0</v>
      </c>
      <c r="AF339" s="14">
        <f t="shared" si="86"/>
        <v>0</v>
      </c>
      <c r="AG339" s="14">
        <f t="shared" si="87"/>
        <v>0</v>
      </c>
      <c r="AH339" s="14">
        <f t="shared" si="88"/>
        <v>0</v>
      </c>
      <c r="AI339" s="9">
        <f t="shared" si="89"/>
        <v>15.946843853820598</v>
      </c>
    </row>
    <row r="340" spans="1:35">
      <c r="A340" s="1">
        <v>102999</v>
      </c>
      <c r="B340" s="14">
        <v>19</v>
      </c>
      <c r="C340" s="14">
        <v>16</v>
      </c>
      <c r="D340" s="2">
        <v>18.95</v>
      </c>
      <c r="E340" s="3">
        <v>5</v>
      </c>
      <c r="F340" s="14">
        <v>129</v>
      </c>
      <c r="G340" s="14">
        <v>46</v>
      </c>
      <c r="H340" s="14">
        <v>17</v>
      </c>
      <c r="I340" s="14">
        <v>16</v>
      </c>
      <c r="J340" s="14">
        <v>9</v>
      </c>
      <c r="K340" s="14">
        <v>1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39">
        <v>2</v>
      </c>
      <c r="U340" s="14">
        <f t="shared" si="75"/>
        <v>218</v>
      </c>
      <c r="V340" s="14">
        <f t="shared" si="76"/>
        <v>89</v>
      </c>
      <c r="W340" s="14">
        <f t="shared" si="77"/>
        <v>43</v>
      </c>
      <c r="X340" s="14">
        <f t="shared" si="78"/>
        <v>26</v>
      </c>
      <c r="Y340" s="14">
        <f t="shared" si="79"/>
        <v>10</v>
      </c>
      <c r="Z340" s="14">
        <f t="shared" si="80"/>
        <v>1</v>
      </c>
      <c r="AA340" s="14">
        <f t="shared" si="81"/>
        <v>0</v>
      </c>
      <c r="AB340" s="14">
        <f t="shared" si="82"/>
        <v>0</v>
      </c>
      <c r="AC340" s="14">
        <f t="shared" si="83"/>
        <v>0</v>
      </c>
      <c r="AD340" s="14">
        <f t="shared" si="84"/>
        <v>0</v>
      </c>
      <c r="AE340" s="14">
        <f t="shared" si="85"/>
        <v>0</v>
      </c>
      <c r="AF340" s="14">
        <f t="shared" si="86"/>
        <v>0</v>
      </c>
      <c r="AG340" s="14">
        <f t="shared" si="87"/>
        <v>0</v>
      </c>
      <c r="AH340" s="14">
        <f t="shared" si="88"/>
        <v>0</v>
      </c>
      <c r="AI340" s="9">
        <f t="shared" si="89"/>
        <v>19.724770642201836</v>
      </c>
    </row>
    <row r="341" spans="1:35">
      <c r="A341" s="1">
        <v>102999</v>
      </c>
      <c r="B341" s="14">
        <v>19</v>
      </c>
      <c r="C341" s="14">
        <v>17</v>
      </c>
      <c r="D341" s="2">
        <v>19</v>
      </c>
      <c r="E341" s="3">
        <v>6</v>
      </c>
      <c r="F341" s="14">
        <v>163</v>
      </c>
      <c r="G341" s="14">
        <v>50</v>
      </c>
      <c r="H341" s="14">
        <v>28</v>
      </c>
      <c r="I341" s="14">
        <v>16</v>
      </c>
      <c r="J341" s="14">
        <v>5</v>
      </c>
      <c r="K341" s="14">
        <v>1</v>
      </c>
      <c r="L341" s="14">
        <v>2</v>
      </c>
      <c r="M341" s="14">
        <v>0</v>
      </c>
      <c r="N341" s="14">
        <v>1</v>
      </c>
      <c r="O341" s="14">
        <v>1</v>
      </c>
      <c r="P341" s="14">
        <v>0</v>
      </c>
      <c r="Q341" s="14">
        <v>1</v>
      </c>
      <c r="R341" s="14">
        <v>0</v>
      </c>
      <c r="S341" s="14">
        <v>0</v>
      </c>
      <c r="T341" s="39">
        <v>2</v>
      </c>
      <c r="U341" s="14">
        <f t="shared" si="75"/>
        <v>268</v>
      </c>
      <c r="V341" s="14">
        <f t="shared" si="76"/>
        <v>105</v>
      </c>
      <c r="W341" s="14">
        <f t="shared" si="77"/>
        <v>55</v>
      </c>
      <c r="X341" s="14">
        <f t="shared" si="78"/>
        <v>27</v>
      </c>
      <c r="Y341" s="14">
        <f t="shared" si="79"/>
        <v>11</v>
      </c>
      <c r="Z341" s="14">
        <f t="shared" si="80"/>
        <v>6</v>
      </c>
      <c r="AA341" s="14">
        <f t="shared" si="81"/>
        <v>5</v>
      </c>
      <c r="AB341" s="14">
        <f t="shared" si="82"/>
        <v>3</v>
      </c>
      <c r="AC341" s="14">
        <f t="shared" si="83"/>
        <v>3</v>
      </c>
      <c r="AD341" s="14">
        <f t="shared" si="84"/>
        <v>2</v>
      </c>
      <c r="AE341" s="14">
        <f t="shared" si="85"/>
        <v>1</v>
      </c>
      <c r="AF341" s="14">
        <f t="shared" si="86"/>
        <v>1</v>
      </c>
      <c r="AG341" s="14">
        <f t="shared" si="87"/>
        <v>0</v>
      </c>
      <c r="AH341" s="14">
        <f t="shared" si="88"/>
        <v>0</v>
      </c>
      <c r="AI341" s="9">
        <f t="shared" si="89"/>
        <v>20.522388059701495</v>
      </c>
    </row>
    <row r="342" spans="1:35">
      <c r="A342" s="1">
        <v>110199</v>
      </c>
      <c r="B342" s="14">
        <v>20</v>
      </c>
      <c r="C342" s="14">
        <v>1</v>
      </c>
      <c r="D342" s="2">
        <v>19.059999999999999</v>
      </c>
      <c r="E342" s="3">
        <v>6</v>
      </c>
      <c r="F342" s="14">
        <v>103</v>
      </c>
      <c r="G342" s="14">
        <v>47</v>
      </c>
      <c r="H342" s="14">
        <v>28</v>
      </c>
      <c r="I342" s="14">
        <v>14</v>
      </c>
      <c r="J342" s="14">
        <v>5</v>
      </c>
      <c r="K342" s="14">
        <v>9</v>
      </c>
      <c r="L342" s="14">
        <v>1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39">
        <v>2</v>
      </c>
      <c r="U342" s="14">
        <f t="shared" si="75"/>
        <v>207</v>
      </c>
      <c r="V342" s="14">
        <f t="shared" si="76"/>
        <v>104</v>
      </c>
      <c r="W342" s="14">
        <f t="shared" si="77"/>
        <v>57</v>
      </c>
      <c r="X342" s="14">
        <f t="shared" si="78"/>
        <v>29</v>
      </c>
      <c r="Y342" s="14">
        <f t="shared" si="79"/>
        <v>15</v>
      </c>
      <c r="Z342" s="14">
        <f t="shared" si="80"/>
        <v>10</v>
      </c>
      <c r="AA342" s="14">
        <f t="shared" si="81"/>
        <v>1</v>
      </c>
      <c r="AB342" s="14">
        <f t="shared" si="82"/>
        <v>0</v>
      </c>
      <c r="AC342" s="14">
        <f t="shared" si="83"/>
        <v>0</v>
      </c>
      <c r="AD342" s="14">
        <f t="shared" si="84"/>
        <v>0</v>
      </c>
      <c r="AE342" s="14">
        <f t="shared" si="85"/>
        <v>0</v>
      </c>
      <c r="AF342" s="14">
        <f t="shared" si="86"/>
        <v>0</v>
      </c>
      <c r="AG342" s="14">
        <f t="shared" si="87"/>
        <v>0</v>
      </c>
      <c r="AH342" s="14">
        <f t="shared" si="88"/>
        <v>0</v>
      </c>
      <c r="AI342" s="9">
        <f t="shared" si="89"/>
        <v>27.536231884057973</v>
      </c>
    </row>
    <row r="343" spans="1:35">
      <c r="A343" s="1">
        <v>110199</v>
      </c>
      <c r="B343" s="14">
        <v>20</v>
      </c>
      <c r="C343" s="14">
        <v>2</v>
      </c>
      <c r="D343" s="2">
        <v>19.12</v>
      </c>
      <c r="E343" s="3">
        <v>5</v>
      </c>
      <c r="F343" s="14">
        <v>60</v>
      </c>
      <c r="G343" s="14">
        <v>38</v>
      </c>
      <c r="H343" s="14">
        <v>18</v>
      </c>
      <c r="I343" s="14">
        <v>7</v>
      </c>
      <c r="J343" s="14">
        <v>8</v>
      </c>
      <c r="K343" s="14">
        <v>2</v>
      </c>
      <c r="L343" s="14">
        <v>1</v>
      </c>
      <c r="M343" s="14">
        <v>0</v>
      </c>
      <c r="N343" s="14">
        <v>0</v>
      </c>
      <c r="O343" s="14">
        <v>1</v>
      </c>
      <c r="P343" s="14">
        <v>0</v>
      </c>
      <c r="Q343" s="14">
        <v>0</v>
      </c>
      <c r="R343" s="14">
        <v>0</v>
      </c>
      <c r="S343" s="14">
        <v>0</v>
      </c>
      <c r="T343" s="39">
        <v>2</v>
      </c>
      <c r="U343" s="14">
        <f t="shared" si="75"/>
        <v>135</v>
      </c>
      <c r="V343" s="14">
        <f t="shared" si="76"/>
        <v>75</v>
      </c>
      <c r="W343" s="14">
        <f t="shared" si="77"/>
        <v>37</v>
      </c>
      <c r="X343" s="14">
        <f t="shared" si="78"/>
        <v>19</v>
      </c>
      <c r="Y343" s="14">
        <f t="shared" si="79"/>
        <v>12</v>
      </c>
      <c r="Z343" s="14">
        <f t="shared" si="80"/>
        <v>4</v>
      </c>
      <c r="AA343" s="14">
        <f t="shared" si="81"/>
        <v>2</v>
      </c>
      <c r="AB343" s="14">
        <f t="shared" si="82"/>
        <v>1</v>
      </c>
      <c r="AC343" s="14">
        <f t="shared" si="83"/>
        <v>1</v>
      </c>
      <c r="AD343" s="14">
        <f t="shared" si="84"/>
        <v>1</v>
      </c>
      <c r="AE343" s="14">
        <f t="shared" si="85"/>
        <v>0</v>
      </c>
      <c r="AF343" s="14">
        <f t="shared" si="86"/>
        <v>0</v>
      </c>
      <c r="AG343" s="14">
        <f t="shared" si="87"/>
        <v>0</v>
      </c>
      <c r="AH343" s="14">
        <f t="shared" si="88"/>
        <v>0</v>
      </c>
      <c r="AI343" s="9">
        <f t="shared" si="89"/>
        <v>27.407407407407408</v>
      </c>
    </row>
    <row r="344" spans="1:35">
      <c r="A344" s="1">
        <v>110199</v>
      </c>
      <c r="B344" s="14">
        <v>20</v>
      </c>
      <c r="C344" s="14">
        <v>3</v>
      </c>
      <c r="D344" s="2">
        <v>19.170000000000002</v>
      </c>
      <c r="E344" s="3">
        <v>5</v>
      </c>
      <c r="F344" s="14">
        <v>426</v>
      </c>
      <c r="G344" s="14">
        <v>273</v>
      </c>
      <c r="H344" s="14">
        <v>149</v>
      </c>
      <c r="I344" s="14">
        <v>94</v>
      </c>
      <c r="J344" s="14">
        <v>45</v>
      </c>
      <c r="K344" s="14">
        <v>16</v>
      </c>
      <c r="L344" s="14">
        <v>16</v>
      </c>
      <c r="M344" s="14">
        <v>6</v>
      </c>
      <c r="N344" s="14">
        <v>3</v>
      </c>
      <c r="O344" s="14">
        <v>0</v>
      </c>
      <c r="P344" s="14">
        <v>0</v>
      </c>
      <c r="Q344" s="14">
        <v>1</v>
      </c>
      <c r="R344" s="14">
        <v>0</v>
      </c>
      <c r="S344" s="14">
        <v>1</v>
      </c>
      <c r="T344" s="39">
        <v>2</v>
      </c>
      <c r="U344" s="14">
        <f t="shared" si="75"/>
        <v>1030</v>
      </c>
      <c r="V344" s="14">
        <f t="shared" si="76"/>
        <v>604</v>
      </c>
      <c r="W344" s="14">
        <f t="shared" si="77"/>
        <v>331</v>
      </c>
      <c r="X344" s="14">
        <f t="shared" si="78"/>
        <v>182</v>
      </c>
      <c r="Y344" s="14">
        <f t="shared" si="79"/>
        <v>88</v>
      </c>
      <c r="Z344" s="14">
        <f t="shared" si="80"/>
        <v>43</v>
      </c>
      <c r="AA344" s="14">
        <f t="shared" si="81"/>
        <v>27</v>
      </c>
      <c r="AB344" s="14">
        <f t="shared" si="82"/>
        <v>11</v>
      </c>
      <c r="AC344" s="14">
        <f t="shared" si="83"/>
        <v>5</v>
      </c>
      <c r="AD344" s="14">
        <f t="shared" si="84"/>
        <v>2</v>
      </c>
      <c r="AE344" s="14">
        <f t="shared" si="85"/>
        <v>2</v>
      </c>
      <c r="AF344" s="14">
        <f t="shared" si="86"/>
        <v>2</v>
      </c>
      <c r="AG344" s="14">
        <f t="shared" si="87"/>
        <v>1</v>
      </c>
      <c r="AH344" s="14">
        <f t="shared" si="88"/>
        <v>1</v>
      </c>
      <c r="AI344" s="9">
        <f t="shared" si="89"/>
        <v>32.135922330097088</v>
      </c>
    </row>
    <row r="345" spans="1:35">
      <c r="A345" s="1">
        <v>110199</v>
      </c>
      <c r="B345" s="14">
        <v>20</v>
      </c>
      <c r="C345" s="14">
        <v>4</v>
      </c>
      <c r="D345" s="2">
        <v>19.22</v>
      </c>
      <c r="E345" s="3">
        <v>5</v>
      </c>
      <c r="F345" s="14">
        <v>337</v>
      </c>
      <c r="G345" s="14">
        <v>173</v>
      </c>
      <c r="H345" s="14">
        <v>129</v>
      </c>
      <c r="I345" s="14">
        <v>52</v>
      </c>
      <c r="J345" s="14">
        <v>45</v>
      </c>
      <c r="K345" s="14">
        <v>14</v>
      </c>
      <c r="L345" s="14">
        <v>12</v>
      </c>
      <c r="M345" s="14">
        <v>6</v>
      </c>
      <c r="N345" s="14">
        <v>10</v>
      </c>
      <c r="O345" s="14">
        <v>2</v>
      </c>
      <c r="P345" s="14">
        <v>0</v>
      </c>
      <c r="Q345" s="14">
        <v>1</v>
      </c>
      <c r="R345" s="14">
        <v>0</v>
      </c>
      <c r="S345" s="14">
        <v>0</v>
      </c>
      <c r="T345" s="39">
        <v>2</v>
      </c>
      <c r="U345" s="14">
        <f t="shared" si="75"/>
        <v>781</v>
      </c>
      <c r="V345" s="14">
        <f t="shared" si="76"/>
        <v>444</v>
      </c>
      <c r="W345" s="14">
        <f t="shared" si="77"/>
        <v>271</v>
      </c>
      <c r="X345" s="14">
        <f t="shared" si="78"/>
        <v>142</v>
      </c>
      <c r="Y345" s="14">
        <f t="shared" si="79"/>
        <v>90</v>
      </c>
      <c r="Z345" s="14">
        <f t="shared" si="80"/>
        <v>45</v>
      </c>
      <c r="AA345" s="14">
        <f t="shared" si="81"/>
        <v>31</v>
      </c>
      <c r="AB345" s="14">
        <f t="shared" si="82"/>
        <v>19</v>
      </c>
      <c r="AC345" s="14">
        <f t="shared" si="83"/>
        <v>13</v>
      </c>
      <c r="AD345" s="14">
        <f t="shared" si="84"/>
        <v>3</v>
      </c>
      <c r="AE345" s="14">
        <f t="shared" si="85"/>
        <v>1</v>
      </c>
      <c r="AF345" s="14">
        <f t="shared" si="86"/>
        <v>1</v>
      </c>
      <c r="AG345" s="14">
        <f t="shared" si="87"/>
        <v>0</v>
      </c>
      <c r="AH345" s="14">
        <f t="shared" si="88"/>
        <v>0</v>
      </c>
      <c r="AI345" s="9">
        <f t="shared" si="89"/>
        <v>34.699103713188222</v>
      </c>
    </row>
    <row r="346" spans="1:35">
      <c r="A346" s="1">
        <v>110199</v>
      </c>
      <c r="B346" s="14">
        <v>20</v>
      </c>
      <c r="C346" s="14">
        <v>5</v>
      </c>
      <c r="D346" s="2">
        <v>19.27</v>
      </c>
      <c r="E346" s="3">
        <v>5</v>
      </c>
      <c r="F346" s="14">
        <v>132</v>
      </c>
      <c r="G346" s="14">
        <v>47</v>
      </c>
      <c r="H346" s="14">
        <v>30</v>
      </c>
      <c r="I346" s="14">
        <v>17</v>
      </c>
      <c r="J346" s="14">
        <v>11</v>
      </c>
      <c r="K346" s="14">
        <v>3</v>
      </c>
      <c r="L346" s="14">
        <v>6</v>
      </c>
      <c r="M346" s="14">
        <v>3</v>
      </c>
      <c r="N346" s="14">
        <v>3</v>
      </c>
      <c r="O346" s="14">
        <v>0</v>
      </c>
      <c r="P346" s="14">
        <v>1</v>
      </c>
      <c r="Q346" s="14">
        <v>0</v>
      </c>
      <c r="R346" s="14">
        <v>0</v>
      </c>
      <c r="S346" s="14">
        <v>0</v>
      </c>
      <c r="T346" s="39">
        <v>2</v>
      </c>
      <c r="U346" s="14">
        <f t="shared" si="75"/>
        <v>253</v>
      </c>
      <c r="V346" s="14">
        <f t="shared" si="76"/>
        <v>121</v>
      </c>
      <c r="W346" s="14">
        <f t="shared" si="77"/>
        <v>74</v>
      </c>
      <c r="X346" s="14">
        <f t="shared" si="78"/>
        <v>44</v>
      </c>
      <c r="Y346" s="14">
        <f t="shared" si="79"/>
        <v>27</v>
      </c>
      <c r="Z346" s="14">
        <f t="shared" si="80"/>
        <v>16</v>
      </c>
      <c r="AA346" s="14">
        <f t="shared" si="81"/>
        <v>13</v>
      </c>
      <c r="AB346" s="14">
        <f t="shared" si="82"/>
        <v>7</v>
      </c>
      <c r="AC346" s="14">
        <f t="shared" si="83"/>
        <v>4</v>
      </c>
      <c r="AD346" s="14">
        <f t="shared" si="84"/>
        <v>1</v>
      </c>
      <c r="AE346" s="14">
        <f t="shared" si="85"/>
        <v>1</v>
      </c>
      <c r="AF346" s="14">
        <f t="shared" si="86"/>
        <v>0</v>
      </c>
      <c r="AG346" s="14">
        <f t="shared" si="87"/>
        <v>0</v>
      </c>
      <c r="AH346" s="14">
        <f t="shared" si="88"/>
        <v>0</v>
      </c>
      <c r="AI346" s="9">
        <f t="shared" si="89"/>
        <v>29.249011857707508</v>
      </c>
    </row>
    <row r="347" spans="1:35">
      <c r="A347" s="1">
        <v>110199</v>
      </c>
      <c r="B347" s="14">
        <v>20</v>
      </c>
      <c r="C347" s="14">
        <v>6</v>
      </c>
      <c r="D347" s="2">
        <v>19.32</v>
      </c>
      <c r="E347" s="3">
        <v>5</v>
      </c>
      <c r="F347" s="14">
        <v>79</v>
      </c>
      <c r="G347" s="14">
        <v>42</v>
      </c>
      <c r="H347" s="14">
        <v>18</v>
      </c>
      <c r="I347" s="14">
        <v>14</v>
      </c>
      <c r="J347" s="14">
        <v>5</v>
      </c>
      <c r="K347" s="14">
        <v>5</v>
      </c>
      <c r="L347" s="14">
        <v>4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39">
        <v>2</v>
      </c>
      <c r="U347" s="14">
        <f t="shared" si="75"/>
        <v>167</v>
      </c>
      <c r="V347" s="14">
        <f t="shared" si="76"/>
        <v>88</v>
      </c>
      <c r="W347" s="14">
        <f t="shared" si="77"/>
        <v>46</v>
      </c>
      <c r="X347" s="14">
        <f t="shared" si="78"/>
        <v>28</v>
      </c>
      <c r="Y347" s="14">
        <f t="shared" si="79"/>
        <v>14</v>
      </c>
      <c r="Z347" s="14">
        <f t="shared" si="80"/>
        <v>9</v>
      </c>
      <c r="AA347" s="14">
        <f t="shared" si="81"/>
        <v>4</v>
      </c>
      <c r="AB347" s="14">
        <f t="shared" si="82"/>
        <v>0</v>
      </c>
      <c r="AC347" s="14">
        <f t="shared" si="83"/>
        <v>0</v>
      </c>
      <c r="AD347" s="14">
        <f t="shared" si="84"/>
        <v>0</v>
      </c>
      <c r="AE347" s="14">
        <f t="shared" si="85"/>
        <v>0</v>
      </c>
      <c r="AF347" s="14">
        <f t="shared" si="86"/>
        <v>0</v>
      </c>
      <c r="AG347" s="14">
        <f t="shared" si="87"/>
        <v>0</v>
      </c>
      <c r="AH347" s="14">
        <f t="shared" si="88"/>
        <v>0</v>
      </c>
      <c r="AI347" s="9">
        <f t="shared" si="89"/>
        <v>27.54491017964072</v>
      </c>
    </row>
    <row r="348" spans="1:35">
      <c r="A348" s="1">
        <v>110199</v>
      </c>
      <c r="B348" s="14">
        <v>20</v>
      </c>
      <c r="C348" s="14">
        <v>7</v>
      </c>
      <c r="D348" s="2">
        <v>19.37</v>
      </c>
      <c r="E348" s="3">
        <v>5</v>
      </c>
      <c r="F348" s="14">
        <v>58</v>
      </c>
      <c r="G348" s="14">
        <v>19</v>
      </c>
      <c r="H348" s="14">
        <v>15</v>
      </c>
      <c r="I348" s="14">
        <v>7</v>
      </c>
      <c r="J348" s="14">
        <v>4</v>
      </c>
      <c r="K348" s="14">
        <v>2</v>
      </c>
      <c r="L348" s="14">
        <v>1</v>
      </c>
      <c r="M348" s="14">
        <v>1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39">
        <v>2</v>
      </c>
      <c r="U348" s="14">
        <f t="shared" si="75"/>
        <v>107</v>
      </c>
      <c r="V348" s="14">
        <f t="shared" si="76"/>
        <v>49</v>
      </c>
      <c r="W348" s="14">
        <f t="shared" si="77"/>
        <v>30</v>
      </c>
      <c r="X348" s="14">
        <f t="shared" si="78"/>
        <v>15</v>
      </c>
      <c r="Y348" s="14">
        <f t="shared" si="79"/>
        <v>8</v>
      </c>
      <c r="Z348" s="14">
        <f t="shared" si="80"/>
        <v>4</v>
      </c>
      <c r="AA348" s="14">
        <f t="shared" si="81"/>
        <v>2</v>
      </c>
      <c r="AB348" s="14">
        <f t="shared" si="82"/>
        <v>1</v>
      </c>
      <c r="AC348" s="14">
        <f t="shared" si="83"/>
        <v>0</v>
      </c>
      <c r="AD348" s="14">
        <f t="shared" si="84"/>
        <v>0</v>
      </c>
      <c r="AE348" s="14">
        <f t="shared" si="85"/>
        <v>0</v>
      </c>
      <c r="AF348" s="14">
        <f t="shared" si="86"/>
        <v>0</v>
      </c>
      <c r="AG348" s="14">
        <f t="shared" si="87"/>
        <v>0</v>
      </c>
      <c r="AH348" s="14">
        <f t="shared" si="88"/>
        <v>0</v>
      </c>
      <c r="AI348" s="9">
        <f t="shared" si="89"/>
        <v>28.037383177570092</v>
      </c>
    </row>
    <row r="349" spans="1:35">
      <c r="A349" s="1">
        <v>110199</v>
      </c>
      <c r="B349" s="14">
        <v>20</v>
      </c>
      <c r="C349" s="14">
        <v>8</v>
      </c>
      <c r="D349" s="2">
        <v>19.420000000000002</v>
      </c>
      <c r="E349" s="3">
        <v>5</v>
      </c>
      <c r="F349" s="14">
        <v>124</v>
      </c>
      <c r="G349" s="14">
        <v>53</v>
      </c>
      <c r="H349" s="14">
        <v>25</v>
      </c>
      <c r="I349" s="14">
        <v>16</v>
      </c>
      <c r="J349" s="14">
        <v>2</v>
      </c>
      <c r="K349" s="14">
        <v>3</v>
      </c>
      <c r="L349" s="14">
        <v>0</v>
      </c>
      <c r="M349" s="14">
        <v>0</v>
      </c>
      <c r="N349" s="14">
        <v>0</v>
      </c>
      <c r="O349" s="14">
        <v>0</v>
      </c>
      <c r="P349" s="14">
        <v>1</v>
      </c>
      <c r="Q349" s="14">
        <v>0</v>
      </c>
      <c r="R349" s="14">
        <v>0</v>
      </c>
      <c r="S349" s="14">
        <v>0</v>
      </c>
      <c r="T349" s="39">
        <v>2</v>
      </c>
      <c r="U349" s="14">
        <f t="shared" si="75"/>
        <v>224</v>
      </c>
      <c r="V349" s="14">
        <f t="shared" si="76"/>
        <v>100</v>
      </c>
      <c r="W349" s="14">
        <f t="shared" si="77"/>
        <v>47</v>
      </c>
      <c r="X349" s="14">
        <f t="shared" si="78"/>
        <v>22</v>
      </c>
      <c r="Y349" s="14">
        <f t="shared" si="79"/>
        <v>6</v>
      </c>
      <c r="Z349" s="14">
        <f t="shared" si="80"/>
        <v>4</v>
      </c>
      <c r="AA349" s="14">
        <f t="shared" si="81"/>
        <v>1</v>
      </c>
      <c r="AB349" s="14">
        <f t="shared" si="82"/>
        <v>1</v>
      </c>
      <c r="AC349" s="14">
        <f t="shared" si="83"/>
        <v>1</v>
      </c>
      <c r="AD349" s="14">
        <f t="shared" si="84"/>
        <v>1</v>
      </c>
      <c r="AE349" s="14">
        <f t="shared" si="85"/>
        <v>1</v>
      </c>
      <c r="AF349" s="14">
        <f t="shared" si="86"/>
        <v>0</v>
      </c>
      <c r="AG349" s="14">
        <f t="shared" si="87"/>
        <v>0</v>
      </c>
      <c r="AH349" s="14">
        <f t="shared" si="88"/>
        <v>0</v>
      </c>
      <c r="AI349" s="9">
        <f t="shared" si="89"/>
        <v>20.982142857142858</v>
      </c>
    </row>
    <row r="350" spans="1:35">
      <c r="A350" s="1">
        <v>110199</v>
      </c>
      <c r="B350" s="14">
        <v>20</v>
      </c>
      <c r="C350" s="14">
        <v>9</v>
      </c>
      <c r="D350" s="2">
        <v>19.47</v>
      </c>
      <c r="E350" s="3">
        <v>6</v>
      </c>
      <c r="F350" s="14">
        <v>206</v>
      </c>
      <c r="G350" s="14">
        <v>105</v>
      </c>
      <c r="H350" s="14">
        <v>73</v>
      </c>
      <c r="I350" s="14">
        <v>36</v>
      </c>
      <c r="J350" s="14">
        <v>20</v>
      </c>
      <c r="K350" s="14">
        <v>4</v>
      </c>
      <c r="L350" s="14">
        <v>1</v>
      </c>
      <c r="M350" s="14">
        <v>3</v>
      </c>
      <c r="N350" s="14">
        <v>1</v>
      </c>
      <c r="O350" s="14">
        <v>1</v>
      </c>
      <c r="P350" s="14">
        <v>1</v>
      </c>
      <c r="Q350" s="14">
        <v>0</v>
      </c>
      <c r="R350" s="14">
        <v>0</v>
      </c>
      <c r="S350" s="14">
        <v>0</v>
      </c>
      <c r="T350" s="39">
        <v>2</v>
      </c>
      <c r="U350" s="14">
        <f t="shared" si="75"/>
        <v>451</v>
      </c>
      <c r="V350" s="14">
        <f t="shared" si="76"/>
        <v>245</v>
      </c>
      <c r="W350" s="14">
        <f t="shared" si="77"/>
        <v>140</v>
      </c>
      <c r="X350" s="14">
        <f t="shared" si="78"/>
        <v>67</v>
      </c>
      <c r="Y350" s="14">
        <f t="shared" si="79"/>
        <v>31</v>
      </c>
      <c r="Z350" s="14">
        <f t="shared" si="80"/>
        <v>11</v>
      </c>
      <c r="AA350" s="14">
        <f t="shared" si="81"/>
        <v>7</v>
      </c>
      <c r="AB350" s="14">
        <f t="shared" si="82"/>
        <v>6</v>
      </c>
      <c r="AC350" s="14">
        <f t="shared" si="83"/>
        <v>3</v>
      </c>
      <c r="AD350" s="14">
        <f t="shared" si="84"/>
        <v>2</v>
      </c>
      <c r="AE350" s="14">
        <f t="shared" si="85"/>
        <v>1</v>
      </c>
      <c r="AF350" s="14">
        <f t="shared" si="86"/>
        <v>0</v>
      </c>
      <c r="AG350" s="14">
        <f t="shared" si="87"/>
        <v>0</v>
      </c>
      <c r="AH350" s="14">
        <f t="shared" si="88"/>
        <v>0</v>
      </c>
      <c r="AI350" s="9">
        <f t="shared" si="89"/>
        <v>31.042128603104214</v>
      </c>
    </row>
    <row r="351" spans="1:35">
      <c r="A351" s="1">
        <v>110199</v>
      </c>
      <c r="B351" s="14">
        <v>20</v>
      </c>
      <c r="C351" s="14">
        <v>10</v>
      </c>
      <c r="D351" s="2">
        <v>19.53</v>
      </c>
      <c r="E351" s="3">
        <v>6</v>
      </c>
      <c r="F351" s="14">
        <v>142</v>
      </c>
      <c r="G351" s="14">
        <v>76</v>
      </c>
      <c r="H351" s="14">
        <v>31</v>
      </c>
      <c r="I351" s="14">
        <v>15</v>
      </c>
      <c r="J351" s="14">
        <v>7</v>
      </c>
      <c r="K351" s="14">
        <v>1</v>
      </c>
      <c r="L351" s="14">
        <v>0</v>
      </c>
      <c r="M351" s="14">
        <v>0</v>
      </c>
      <c r="N351" s="14">
        <v>1</v>
      </c>
      <c r="O351" s="14">
        <v>0</v>
      </c>
      <c r="P351" s="14">
        <v>1</v>
      </c>
      <c r="Q351" s="14">
        <v>0</v>
      </c>
      <c r="R351" s="14">
        <v>1</v>
      </c>
      <c r="S351" s="14">
        <v>0</v>
      </c>
      <c r="T351" s="39">
        <v>2</v>
      </c>
      <c r="U351" s="14">
        <f t="shared" si="75"/>
        <v>275</v>
      </c>
      <c r="V351" s="14">
        <f t="shared" si="76"/>
        <v>133</v>
      </c>
      <c r="W351" s="14">
        <f t="shared" si="77"/>
        <v>57</v>
      </c>
      <c r="X351" s="14">
        <f t="shared" si="78"/>
        <v>26</v>
      </c>
      <c r="Y351" s="14">
        <f t="shared" si="79"/>
        <v>11</v>
      </c>
      <c r="Z351" s="14">
        <f t="shared" si="80"/>
        <v>4</v>
      </c>
      <c r="AA351" s="14">
        <f t="shared" si="81"/>
        <v>3</v>
      </c>
      <c r="AB351" s="14">
        <f t="shared" si="82"/>
        <v>3</v>
      </c>
      <c r="AC351" s="14">
        <f t="shared" si="83"/>
        <v>3</v>
      </c>
      <c r="AD351" s="14">
        <f t="shared" si="84"/>
        <v>2</v>
      </c>
      <c r="AE351" s="14">
        <f t="shared" si="85"/>
        <v>2</v>
      </c>
      <c r="AF351" s="14">
        <f t="shared" si="86"/>
        <v>1</v>
      </c>
      <c r="AG351" s="14">
        <f t="shared" si="87"/>
        <v>1</v>
      </c>
      <c r="AH351" s="14">
        <f t="shared" si="88"/>
        <v>0</v>
      </c>
      <c r="AI351" s="9">
        <f t="shared" si="89"/>
        <v>20.727272727272727</v>
      </c>
    </row>
    <row r="352" spans="1:35">
      <c r="A352" s="1">
        <v>110199</v>
      </c>
      <c r="B352" s="14">
        <v>20</v>
      </c>
      <c r="C352" s="14">
        <v>11</v>
      </c>
      <c r="D352" s="2">
        <v>19.59</v>
      </c>
      <c r="E352" s="3">
        <v>5.2</v>
      </c>
      <c r="F352" s="14">
        <v>140</v>
      </c>
      <c r="G352" s="14">
        <v>81</v>
      </c>
      <c r="H352" s="14">
        <v>30</v>
      </c>
      <c r="I352" s="14">
        <v>21</v>
      </c>
      <c r="J352" s="14">
        <v>6</v>
      </c>
      <c r="K352" s="14">
        <v>3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39">
        <v>2</v>
      </c>
      <c r="U352" s="14">
        <f t="shared" si="75"/>
        <v>281</v>
      </c>
      <c r="V352" s="14">
        <f t="shared" si="76"/>
        <v>141</v>
      </c>
      <c r="W352" s="14">
        <f t="shared" si="77"/>
        <v>60</v>
      </c>
      <c r="X352" s="14">
        <f t="shared" si="78"/>
        <v>30</v>
      </c>
      <c r="Y352" s="14">
        <f t="shared" si="79"/>
        <v>9</v>
      </c>
      <c r="Z352" s="14">
        <f t="shared" si="80"/>
        <v>3</v>
      </c>
      <c r="AA352" s="14">
        <f t="shared" si="81"/>
        <v>0</v>
      </c>
      <c r="AB352" s="14">
        <f t="shared" si="82"/>
        <v>0</v>
      </c>
      <c r="AC352" s="14">
        <f t="shared" si="83"/>
        <v>0</v>
      </c>
      <c r="AD352" s="14">
        <f t="shared" si="84"/>
        <v>0</v>
      </c>
      <c r="AE352" s="14">
        <f t="shared" si="85"/>
        <v>0</v>
      </c>
      <c r="AF352" s="14">
        <f t="shared" si="86"/>
        <v>0</v>
      </c>
      <c r="AG352" s="14">
        <f t="shared" si="87"/>
        <v>0</v>
      </c>
      <c r="AH352" s="14">
        <f t="shared" si="88"/>
        <v>0</v>
      </c>
      <c r="AI352" s="9">
        <f t="shared" si="89"/>
        <v>21.352313167259787</v>
      </c>
    </row>
    <row r="353" spans="1:35">
      <c r="A353" s="1">
        <v>110199</v>
      </c>
      <c r="B353" s="14">
        <v>20</v>
      </c>
      <c r="C353" s="14">
        <v>12</v>
      </c>
      <c r="D353" s="2">
        <v>19.641999999999999</v>
      </c>
      <c r="E353" s="3">
        <v>5.2</v>
      </c>
      <c r="F353" s="14">
        <v>198</v>
      </c>
      <c r="G353" s="14">
        <v>72</v>
      </c>
      <c r="H353" s="14">
        <v>42</v>
      </c>
      <c r="I353" s="14">
        <v>27</v>
      </c>
      <c r="J353" s="14">
        <v>12</v>
      </c>
      <c r="K353" s="14">
        <v>9</v>
      </c>
      <c r="L353" s="14">
        <v>6</v>
      </c>
      <c r="M353" s="14">
        <v>1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39">
        <v>2</v>
      </c>
      <c r="U353" s="14">
        <f t="shared" si="75"/>
        <v>367</v>
      </c>
      <c r="V353" s="14">
        <f t="shared" si="76"/>
        <v>169</v>
      </c>
      <c r="W353" s="14">
        <f t="shared" si="77"/>
        <v>97</v>
      </c>
      <c r="X353" s="14">
        <f t="shared" si="78"/>
        <v>55</v>
      </c>
      <c r="Y353" s="14">
        <f t="shared" si="79"/>
        <v>28</v>
      </c>
      <c r="Z353" s="14">
        <f t="shared" si="80"/>
        <v>16</v>
      </c>
      <c r="AA353" s="14">
        <f t="shared" si="81"/>
        <v>7</v>
      </c>
      <c r="AB353" s="14">
        <f t="shared" si="82"/>
        <v>1</v>
      </c>
      <c r="AC353" s="14">
        <f t="shared" si="83"/>
        <v>0</v>
      </c>
      <c r="AD353" s="14">
        <f t="shared" si="84"/>
        <v>0</v>
      </c>
      <c r="AE353" s="14">
        <f t="shared" si="85"/>
        <v>0</v>
      </c>
      <c r="AF353" s="14">
        <f t="shared" si="86"/>
        <v>0</v>
      </c>
      <c r="AG353" s="14">
        <f t="shared" si="87"/>
        <v>0</v>
      </c>
      <c r="AH353" s="14">
        <f t="shared" si="88"/>
        <v>0</v>
      </c>
      <c r="AI353" s="9">
        <f t="shared" si="89"/>
        <v>26.430517711171664</v>
      </c>
    </row>
    <row r="354" spans="1:35">
      <c r="A354" s="1">
        <v>110199</v>
      </c>
      <c r="B354" s="14">
        <v>20</v>
      </c>
      <c r="C354" s="14">
        <v>13</v>
      </c>
      <c r="D354" s="2">
        <v>19.693999999999999</v>
      </c>
      <c r="E354" s="3">
        <v>5.2</v>
      </c>
      <c r="F354" s="14">
        <v>508</v>
      </c>
      <c r="G354" s="14">
        <v>288</v>
      </c>
      <c r="H354" s="14">
        <v>203</v>
      </c>
      <c r="I354" s="14">
        <v>95</v>
      </c>
      <c r="J354" s="14">
        <v>50</v>
      </c>
      <c r="K354" s="14">
        <v>20</v>
      </c>
      <c r="L354" s="14">
        <v>9</v>
      </c>
      <c r="M354" s="14">
        <v>3</v>
      </c>
      <c r="N354" s="14">
        <v>2</v>
      </c>
      <c r="O354" s="14">
        <v>1</v>
      </c>
      <c r="P354" s="14">
        <v>1</v>
      </c>
      <c r="Q354" s="14">
        <v>0</v>
      </c>
      <c r="R354" s="14">
        <v>0</v>
      </c>
      <c r="S354" s="14">
        <v>0</v>
      </c>
      <c r="T354" s="39">
        <v>2</v>
      </c>
      <c r="U354" s="14">
        <f t="shared" si="75"/>
        <v>1180</v>
      </c>
      <c r="V354" s="14">
        <f t="shared" si="76"/>
        <v>672</v>
      </c>
      <c r="W354" s="14">
        <f t="shared" si="77"/>
        <v>384</v>
      </c>
      <c r="X354" s="14">
        <f t="shared" si="78"/>
        <v>181</v>
      </c>
      <c r="Y354" s="14">
        <f t="shared" si="79"/>
        <v>86</v>
      </c>
      <c r="Z354" s="14">
        <f t="shared" si="80"/>
        <v>36</v>
      </c>
      <c r="AA354" s="14">
        <f t="shared" si="81"/>
        <v>16</v>
      </c>
      <c r="AB354" s="14">
        <f t="shared" si="82"/>
        <v>7</v>
      </c>
      <c r="AC354" s="14">
        <f t="shared" si="83"/>
        <v>4</v>
      </c>
      <c r="AD354" s="14">
        <f t="shared" si="84"/>
        <v>2</v>
      </c>
      <c r="AE354" s="14">
        <f t="shared" si="85"/>
        <v>1</v>
      </c>
      <c r="AF354" s="14">
        <f t="shared" si="86"/>
        <v>0</v>
      </c>
      <c r="AG354" s="14">
        <f t="shared" si="87"/>
        <v>0</v>
      </c>
      <c r="AH354" s="14">
        <f t="shared" si="88"/>
        <v>0</v>
      </c>
      <c r="AI354" s="9">
        <f t="shared" si="89"/>
        <v>32.542372881355931</v>
      </c>
    </row>
    <row r="355" spans="1:35">
      <c r="A355" s="1">
        <v>110199</v>
      </c>
      <c r="B355" s="14">
        <v>20</v>
      </c>
      <c r="C355" s="14">
        <v>14</v>
      </c>
      <c r="D355" s="2">
        <v>19.745999999999999</v>
      </c>
      <c r="E355" s="3">
        <v>5.2</v>
      </c>
      <c r="F355" s="14">
        <v>155</v>
      </c>
      <c r="G355" s="14">
        <v>56</v>
      </c>
      <c r="H355" s="14">
        <v>34</v>
      </c>
      <c r="I355" s="14">
        <v>14</v>
      </c>
      <c r="J355" s="14">
        <v>5</v>
      </c>
      <c r="K355" s="14">
        <v>1</v>
      </c>
      <c r="L355" s="14">
        <v>0</v>
      </c>
      <c r="M355" s="14">
        <v>0</v>
      </c>
      <c r="N355" s="14">
        <v>1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39">
        <v>2</v>
      </c>
      <c r="U355" s="14">
        <f t="shared" si="75"/>
        <v>266</v>
      </c>
      <c r="V355" s="14">
        <f t="shared" si="76"/>
        <v>111</v>
      </c>
      <c r="W355" s="14">
        <f t="shared" si="77"/>
        <v>55</v>
      </c>
      <c r="X355" s="14">
        <f t="shared" si="78"/>
        <v>21</v>
      </c>
      <c r="Y355" s="14">
        <f t="shared" si="79"/>
        <v>7</v>
      </c>
      <c r="Z355" s="14">
        <f t="shared" si="80"/>
        <v>2</v>
      </c>
      <c r="AA355" s="14">
        <f t="shared" si="81"/>
        <v>1</v>
      </c>
      <c r="AB355" s="14">
        <f t="shared" si="82"/>
        <v>1</v>
      </c>
      <c r="AC355" s="14">
        <f t="shared" si="83"/>
        <v>1</v>
      </c>
      <c r="AD355" s="14">
        <f t="shared" si="84"/>
        <v>0</v>
      </c>
      <c r="AE355" s="14">
        <f t="shared" si="85"/>
        <v>0</v>
      </c>
      <c r="AF355" s="14">
        <f t="shared" si="86"/>
        <v>0</v>
      </c>
      <c r="AG355" s="14">
        <f t="shared" si="87"/>
        <v>0</v>
      </c>
      <c r="AH355" s="14">
        <f t="shared" si="88"/>
        <v>0</v>
      </c>
      <c r="AI355" s="9">
        <f t="shared" si="89"/>
        <v>20.676691729323306</v>
      </c>
    </row>
    <row r="356" spans="1:35">
      <c r="A356" s="1">
        <v>110199</v>
      </c>
      <c r="B356" s="14">
        <v>20</v>
      </c>
      <c r="C356" s="14">
        <v>15</v>
      </c>
      <c r="D356" s="2">
        <v>19.797999999999998</v>
      </c>
      <c r="E356" s="3">
        <v>5.2</v>
      </c>
      <c r="F356" s="14">
        <v>88</v>
      </c>
      <c r="G356" s="14">
        <v>36</v>
      </c>
      <c r="H356" s="14">
        <v>24</v>
      </c>
      <c r="I356" s="14">
        <v>22</v>
      </c>
      <c r="J356" s="14">
        <v>6</v>
      </c>
      <c r="K356" s="14">
        <v>2</v>
      </c>
      <c r="L356" s="14">
        <v>1</v>
      </c>
      <c r="M356" s="14">
        <v>2</v>
      </c>
      <c r="N356" s="14">
        <v>0</v>
      </c>
      <c r="O356" s="14">
        <v>1</v>
      </c>
      <c r="P356" s="14">
        <v>0</v>
      </c>
      <c r="Q356" s="14">
        <v>0</v>
      </c>
      <c r="R356" s="14">
        <v>0</v>
      </c>
      <c r="S356" s="14">
        <v>0</v>
      </c>
      <c r="T356" s="39">
        <v>2</v>
      </c>
      <c r="U356" s="14">
        <f t="shared" si="75"/>
        <v>182</v>
      </c>
      <c r="V356" s="14">
        <f t="shared" si="76"/>
        <v>94</v>
      </c>
      <c r="W356" s="14">
        <f t="shared" si="77"/>
        <v>58</v>
      </c>
      <c r="X356" s="14">
        <f t="shared" si="78"/>
        <v>34</v>
      </c>
      <c r="Y356" s="14">
        <f t="shared" si="79"/>
        <v>12</v>
      </c>
      <c r="Z356" s="14">
        <f t="shared" si="80"/>
        <v>6</v>
      </c>
      <c r="AA356" s="14">
        <f t="shared" si="81"/>
        <v>4</v>
      </c>
      <c r="AB356" s="14">
        <f t="shared" si="82"/>
        <v>3</v>
      </c>
      <c r="AC356" s="14">
        <f t="shared" si="83"/>
        <v>1</v>
      </c>
      <c r="AD356" s="14">
        <f t="shared" si="84"/>
        <v>1</v>
      </c>
      <c r="AE356" s="14">
        <f t="shared" si="85"/>
        <v>0</v>
      </c>
      <c r="AF356" s="14">
        <f t="shared" si="86"/>
        <v>0</v>
      </c>
      <c r="AG356" s="14">
        <f t="shared" si="87"/>
        <v>0</v>
      </c>
      <c r="AH356" s="14">
        <f t="shared" si="88"/>
        <v>0</v>
      </c>
      <c r="AI356" s="9">
        <f t="shared" si="89"/>
        <v>31.868131868131865</v>
      </c>
    </row>
    <row r="357" spans="1:35">
      <c r="A357" s="1">
        <v>110199</v>
      </c>
      <c r="B357" s="14">
        <v>20</v>
      </c>
      <c r="C357" s="14">
        <v>16</v>
      </c>
      <c r="D357" s="2">
        <v>19.850000000000001</v>
      </c>
      <c r="E357" s="3">
        <v>5</v>
      </c>
      <c r="F357" s="14">
        <v>113</v>
      </c>
      <c r="G357" s="14">
        <v>50</v>
      </c>
      <c r="H357" s="14">
        <v>35</v>
      </c>
      <c r="I357" s="14">
        <v>14</v>
      </c>
      <c r="J357" s="14">
        <v>8</v>
      </c>
      <c r="K357" s="14">
        <v>3</v>
      </c>
      <c r="L357" s="14">
        <v>0</v>
      </c>
      <c r="M357" s="14">
        <v>1</v>
      </c>
      <c r="N357" s="14">
        <v>0</v>
      </c>
      <c r="O357" s="14">
        <v>1</v>
      </c>
      <c r="P357" s="14">
        <v>1</v>
      </c>
      <c r="Q357" s="14">
        <v>0</v>
      </c>
      <c r="R357" s="14">
        <v>0</v>
      </c>
      <c r="S357" s="14">
        <v>0</v>
      </c>
      <c r="T357" s="39">
        <v>2</v>
      </c>
      <c r="U357" s="14">
        <f t="shared" si="75"/>
        <v>226</v>
      </c>
      <c r="V357" s="14">
        <f t="shared" si="76"/>
        <v>113</v>
      </c>
      <c r="W357" s="14">
        <f t="shared" si="77"/>
        <v>63</v>
      </c>
      <c r="X357" s="14">
        <f t="shared" si="78"/>
        <v>28</v>
      </c>
      <c r="Y357" s="14">
        <f t="shared" si="79"/>
        <v>14</v>
      </c>
      <c r="Z357" s="14">
        <f t="shared" si="80"/>
        <v>6</v>
      </c>
      <c r="AA357" s="14">
        <f t="shared" si="81"/>
        <v>3</v>
      </c>
      <c r="AB357" s="14">
        <f t="shared" si="82"/>
        <v>3</v>
      </c>
      <c r="AC357" s="14">
        <f t="shared" si="83"/>
        <v>2</v>
      </c>
      <c r="AD357" s="14">
        <f t="shared" si="84"/>
        <v>2</v>
      </c>
      <c r="AE357" s="14">
        <f t="shared" si="85"/>
        <v>1</v>
      </c>
      <c r="AF357" s="14">
        <f t="shared" si="86"/>
        <v>0</v>
      </c>
      <c r="AG357" s="14">
        <f t="shared" si="87"/>
        <v>0</v>
      </c>
      <c r="AH357" s="14">
        <f t="shared" si="88"/>
        <v>0</v>
      </c>
      <c r="AI357" s="9">
        <f t="shared" si="89"/>
        <v>27.876106194690266</v>
      </c>
    </row>
    <row r="358" spans="1:35">
      <c r="A358" s="1">
        <v>110199</v>
      </c>
      <c r="B358" s="14">
        <v>20</v>
      </c>
      <c r="C358" s="14">
        <v>17</v>
      </c>
      <c r="D358" s="2">
        <v>19.899999999999999</v>
      </c>
      <c r="E358" s="3">
        <v>5</v>
      </c>
      <c r="F358" s="14">
        <v>892</v>
      </c>
      <c r="G358" s="14">
        <v>542</v>
      </c>
      <c r="H358" s="14">
        <v>373</v>
      </c>
      <c r="I358" s="14">
        <v>227</v>
      </c>
      <c r="J358" s="14">
        <v>153</v>
      </c>
      <c r="K358" s="14">
        <v>89</v>
      </c>
      <c r="L358" s="14">
        <v>53</v>
      </c>
      <c r="M358" s="14">
        <v>32</v>
      </c>
      <c r="N358" s="14">
        <v>18</v>
      </c>
      <c r="O358" s="14">
        <v>5</v>
      </c>
      <c r="P358" s="14">
        <v>0</v>
      </c>
      <c r="Q358" s="14">
        <v>0</v>
      </c>
      <c r="R358" s="14">
        <v>0</v>
      </c>
      <c r="S358" s="14">
        <v>0</v>
      </c>
      <c r="T358" s="39">
        <v>2</v>
      </c>
      <c r="U358" s="14">
        <f t="shared" si="75"/>
        <v>2384</v>
      </c>
      <c r="V358" s="14">
        <f t="shared" si="76"/>
        <v>1492</v>
      </c>
      <c r="W358" s="14">
        <f t="shared" si="77"/>
        <v>950</v>
      </c>
      <c r="X358" s="14">
        <f t="shared" si="78"/>
        <v>577</v>
      </c>
      <c r="Y358" s="14">
        <f t="shared" si="79"/>
        <v>350</v>
      </c>
      <c r="Z358" s="14">
        <f t="shared" si="80"/>
        <v>197</v>
      </c>
      <c r="AA358" s="14">
        <f t="shared" si="81"/>
        <v>108</v>
      </c>
      <c r="AB358" s="14">
        <f t="shared" si="82"/>
        <v>55</v>
      </c>
      <c r="AC358" s="14">
        <f t="shared" si="83"/>
        <v>23</v>
      </c>
      <c r="AD358" s="14">
        <f t="shared" si="84"/>
        <v>5</v>
      </c>
      <c r="AE358" s="14">
        <f t="shared" si="85"/>
        <v>0</v>
      </c>
      <c r="AF358" s="14">
        <f t="shared" si="86"/>
        <v>0</v>
      </c>
      <c r="AG358" s="14">
        <f t="shared" si="87"/>
        <v>0</v>
      </c>
      <c r="AH358" s="14">
        <f t="shared" si="88"/>
        <v>0</v>
      </c>
      <c r="AI358" s="9">
        <f t="shared" si="89"/>
        <v>39.848993288590606</v>
      </c>
    </row>
    <row r="359" spans="1:35">
      <c r="A359" s="1">
        <v>110199</v>
      </c>
      <c r="B359" s="14">
        <v>20</v>
      </c>
      <c r="C359" s="14">
        <v>18</v>
      </c>
      <c r="D359" s="2">
        <v>19.95</v>
      </c>
      <c r="E359" s="3">
        <v>5</v>
      </c>
      <c r="F359" s="14">
        <v>670</v>
      </c>
      <c r="G359" s="14">
        <v>391</v>
      </c>
      <c r="H359" s="14">
        <v>237</v>
      </c>
      <c r="I359" s="14">
        <v>167</v>
      </c>
      <c r="J359" s="14">
        <v>83</v>
      </c>
      <c r="K359" s="14">
        <v>48</v>
      </c>
      <c r="L359" s="14">
        <v>32</v>
      </c>
      <c r="M359" s="14">
        <v>13</v>
      </c>
      <c r="N359" s="14">
        <v>8</v>
      </c>
      <c r="O359" s="14">
        <v>2</v>
      </c>
      <c r="P359" s="14">
        <v>1</v>
      </c>
      <c r="Q359" s="14">
        <v>0</v>
      </c>
      <c r="R359" s="14">
        <v>0</v>
      </c>
      <c r="S359" s="14">
        <v>0</v>
      </c>
      <c r="T359" s="39">
        <v>2</v>
      </c>
      <c r="U359" s="14">
        <f t="shared" si="75"/>
        <v>1652</v>
      </c>
      <c r="V359" s="14">
        <f t="shared" si="76"/>
        <v>982</v>
      </c>
      <c r="W359" s="14">
        <f t="shared" si="77"/>
        <v>591</v>
      </c>
      <c r="X359" s="14">
        <f t="shared" si="78"/>
        <v>354</v>
      </c>
      <c r="Y359" s="14">
        <f t="shared" si="79"/>
        <v>187</v>
      </c>
      <c r="Z359" s="14">
        <f t="shared" si="80"/>
        <v>104</v>
      </c>
      <c r="AA359" s="14">
        <f t="shared" si="81"/>
        <v>56</v>
      </c>
      <c r="AB359" s="14">
        <f t="shared" si="82"/>
        <v>24</v>
      </c>
      <c r="AC359" s="14">
        <f t="shared" si="83"/>
        <v>11</v>
      </c>
      <c r="AD359" s="14">
        <f t="shared" si="84"/>
        <v>3</v>
      </c>
      <c r="AE359" s="14">
        <f t="shared" si="85"/>
        <v>1</v>
      </c>
      <c r="AF359" s="14">
        <f t="shared" si="86"/>
        <v>0</v>
      </c>
      <c r="AG359" s="14">
        <f t="shared" si="87"/>
        <v>0</v>
      </c>
      <c r="AH359" s="14">
        <f t="shared" si="88"/>
        <v>0</v>
      </c>
      <c r="AI359" s="9">
        <f t="shared" si="89"/>
        <v>35.774818401937047</v>
      </c>
    </row>
    <row r="360" spans="1:35">
      <c r="A360" s="1">
        <v>110199</v>
      </c>
      <c r="B360" s="14">
        <v>20</v>
      </c>
      <c r="C360" s="14">
        <v>19</v>
      </c>
      <c r="D360" s="2">
        <v>20</v>
      </c>
      <c r="E360" s="3">
        <v>6</v>
      </c>
      <c r="F360" s="14">
        <v>186</v>
      </c>
      <c r="G360" s="14">
        <v>84</v>
      </c>
      <c r="H360" s="14">
        <v>68</v>
      </c>
      <c r="I360" s="14">
        <v>15</v>
      </c>
      <c r="J360" s="14">
        <v>12</v>
      </c>
      <c r="K360" s="14">
        <v>3</v>
      </c>
      <c r="L360" s="14">
        <v>0</v>
      </c>
      <c r="M360" s="14">
        <v>3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39">
        <v>2</v>
      </c>
      <c r="U360" s="14">
        <f t="shared" si="75"/>
        <v>371</v>
      </c>
      <c r="V360" s="14">
        <f t="shared" si="76"/>
        <v>185</v>
      </c>
      <c r="W360" s="14">
        <f t="shared" si="77"/>
        <v>101</v>
      </c>
      <c r="X360" s="14">
        <f t="shared" si="78"/>
        <v>33</v>
      </c>
      <c r="Y360" s="14">
        <f t="shared" si="79"/>
        <v>18</v>
      </c>
      <c r="Z360" s="14">
        <f t="shared" si="80"/>
        <v>6</v>
      </c>
      <c r="AA360" s="14">
        <f t="shared" si="81"/>
        <v>3</v>
      </c>
      <c r="AB360" s="14">
        <f t="shared" si="82"/>
        <v>3</v>
      </c>
      <c r="AC360" s="14">
        <f t="shared" si="83"/>
        <v>0</v>
      </c>
      <c r="AD360" s="14">
        <f t="shared" si="84"/>
        <v>0</v>
      </c>
      <c r="AE360" s="14">
        <f t="shared" si="85"/>
        <v>0</v>
      </c>
      <c r="AF360" s="14">
        <f t="shared" si="86"/>
        <v>0</v>
      </c>
      <c r="AG360" s="14">
        <f t="shared" si="87"/>
        <v>0</v>
      </c>
      <c r="AH360" s="14">
        <f t="shared" si="88"/>
        <v>0</v>
      </c>
      <c r="AI360" s="9">
        <f t="shared" si="89"/>
        <v>27.223719676549869</v>
      </c>
    </row>
    <row r="361" spans="1:35">
      <c r="A361" s="1">
        <v>110199</v>
      </c>
      <c r="B361" s="14">
        <v>21</v>
      </c>
      <c r="C361" s="14">
        <v>1</v>
      </c>
      <c r="D361" s="2">
        <v>20.059999999999999</v>
      </c>
      <c r="E361" s="3">
        <v>6.5</v>
      </c>
      <c r="F361" s="14">
        <v>186</v>
      </c>
      <c r="G361" s="14">
        <v>84</v>
      </c>
      <c r="H361" s="14">
        <v>68</v>
      </c>
      <c r="I361" s="14">
        <v>15</v>
      </c>
      <c r="J361" s="14">
        <v>12</v>
      </c>
      <c r="K361" s="14">
        <v>3</v>
      </c>
      <c r="L361" s="14">
        <v>0</v>
      </c>
      <c r="M361" s="14">
        <v>3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39">
        <v>2</v>
      </c>
      <c r="U361" s="14">
        <f t="shared" si="75"/>
        <v>371</v>
      </c>
      <c r="V361" s="14">
        <f t="shared" si="76"/>
        <v>185</v>
      </c>
      <c r="W361" s="14">
        <f t="shared" si="77"/>
        <v>101</v>
      </c>
      <c r="X361" s="14">
        <f t="shared" si="78"/>
        <v>33</v>
      </c>
      <c r="Y361" s="14">
        <f t="shared" si="79"/>
        <v>18</v>
      </c>
      <c r="Z361" s="14">
        <f t="shared" si="80"/>
        <v>6</v>
      </c>
      <c r="AA361" s="14">
        <f t="shared" si="81"/>
        <v>3</v>
      </c>
      <c r="AB361" s="14">
        <f t="shared" si="82"/>
        <v>3</v>
      </c>
      <c r="AC361" s="14">
        <f t="shared" si="83"/>
        <v>0</v>
      </c>
      <c r="AD361" s="14">
        <f t="shared" si="84"/>
        <v>0</v>
      </c>
      <c r="AE361" s="14">
        <f t="shared" si="85"/>
        <v>0</v>
      </c>
      <c r="AF361" s="14">
        <f t="shared" si="86"/>
        <v>0</v>
      </c>
      <c r="AG361" s="14">
        <f t="shared" si="87"/>
        <v>0</v>
      </c>
      <c r="AH361" s="14">
        <f t="shared" si="88"/>
        <v>0</v>
      </c>
      <c r="AI361" s="9">
        <f t="shared" si="89"/>
        <v>27.223719676549869</v>
      </c>
    </row>
    <row r="362" spans="1:35">
      <c r="A362" s="1">
        <v>110199</v>
      </c>
      <c r="B362" s="14">
        <v>21</v>
      </c>
      <c r="C362" s="14">
        <v>2</v>
      </c>
      <c r="D362" s="2">
        <v>20.125</v>
      </c>
      <c r="E362" s="3">
        <v>5</v>
      </c>
      <c r="F362" s="14">
        <v>58</v>
      </c>
      <c r="G362" s="14">
        <v>21</v>
      </c>
      <c r="H362" s="14">
        <v>17</v>
      </c>
      <c r="I362" s="14">
        <v>5</v>
      </c>
      <c r="J362" s="14">
        <v>4</v>
      </c>
      <c r="K362" s="14">
        <v>1</v>
      </c>
      <c r="L362" s="14">
        <v>1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39">
        <v>2</v>
      </c>
      <c r="U362" s="14">
        <f t="shared" si="75"/>
        <v>107</v>
      </c>
      <c r="V362" s="14">
        <f t="shared" si="76"/>
        <v>49</v>
      </c>
      <c r="W362" s="14">
        <f t="shared" si="77"/>
        <v>28</v>
      </c>
      <c r="X362" s="14">
        <f t="shared" si="78"/>
        <v>11</v>
      </c>
      <c r="Y362" s="14">
        <f t="shared" si="79"/>
        <v>6</v>
      </c>
      <c r="Z362" s="14">
        <f t="shared" si="80"/>
        <v>2</v>
      </c>
      <c r="AA362" s="14">
        <f t="shared" si="81"/>
        <v>1</v>
      </c>
      <c r="AB362" s="14">
        <f t="shared" si="82"/>
        <v>0</v>
      </c>
      <c r="AC362" s="14">
        <f t="shared" si="83"/>
        <v>0</v>
      </c>
      <c r="AD362" s="14">
        <f t="shared" si="84"/>
        <v>0</v>
      </c>
      <c r="AE362" s="14">
        <f t="shared" si="85"/>
        <v>0</v>
      </c>
      <c r="AF362" s="14">
        <f t="shared" si="86"/>
        <v>0</v>
      </c>
      <c r="AG362" s="14">
        <f t="shared" si="87"/>
        <v>0</v>
      </c>
      <c r="AH362" s="14">
        <f t="shared" si="88"/>
        <v>0</v>
      </c>
      <c r="AI362" s="9">
        <f t="shared" si="89"/>
        <v>26.168224299065418</v>
      </c>
    </row>
    <row r="363" spans="1:35">
      <c r="A363" s="1">
        <v>110199</v>
      </c>
      <c r="B363" s="14">
        <v>21</v>
      </c>
      <c r="C363" s="14">
        <v>3</v>
      </c>
      <c r="D363" s="2">
        <v>20.175000000000001</v>
      </c>
      <c r="E363" s="3">
        <v>5</v>
      </c>
      <c r="F363" s="14">
        <v>94</v>
      </c>
      <c r="G363" s="14">
        <v>25</v>
      </c>
      <c r="H363" s="14">
        <v>12</v>
      </c>
      <c r="I363" s="14">
        <v>10</v>
      </c>
      <c r="J363" s="14">
        <v>4</v>
      </c>
      <c r="K363" s="14">
        <v>2</v>
      </c>
      <c r="L363" s="14">
        <v>1</v>
      </c>
      <c r="M363" s="14">
        <v>1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39">
        <v>2</v>
      </c>
      <c r="U363" s="14">
        <f t="shared" si="75"/>
        <v>149</v>
      </c>
      <c r="V363" s="14">
        <f t="shared" si="76"/>
        <v>55</v>
      </c>
      <c r="W363" s="14">
        <f t="shared" si="77"/>
        <v>30</v>
      </c>
      <c r="X363" s="14">
        <f t="shared" si="78"/>
        <v>18</v>
      </c>
      <c r="Y363" s="14">
        <f t="shared" si="79"/>
        <v>8</v>
      </c>
      <c r="Z363" s="14">
        <f t="shared" si="80"/>
        <v>4</v>
      </c>
      <c r="AA363" s="14">
        <f t="shared" si="81"/>
        <v>2</v>
      </c>
      <c r="AB363" s="14">
        <f t="shared" si="82"/>
        <v>1</v>
      </c>
      <c r="AC363" s="14">
        <f t="shared" si="83"/>
        <v>0</v>
      </c>
      <c r="AD363" s="14">
        <f t="shared" si="84"/>
        <v>0</v>
      </c>
      <c r="AE363" s="14">
        <f t="shared" si="85"/>
        <v>0</v>
      </c>
      <c r="AF363" s="14">
        <f t="shared" si="86"/>
        <v>0</v>
      </c>
      <c r="AG363" s="14">
        <f t="shared" si="87"/>
        <v>0</v>
      </c>
      <c r="AH363" s="14">
        <f t="shared" si="88"/>
        <v>0</v>
      </c>
      <c r="AI363" s="9">
        <f t="shared" si="89"/>
        <v>20.134228187919462</v>
      </c>
    </row>
    <row r="364" spans="1:35">
      <c r="A364" s="1">
        <v>110199</v>
      </c>
      <c r="B364" s="14">
        <v>21</v>
      </c>
      <c r="C364" s="14">
        <v>4</v>
      </c>
      <c r="D364" s="2">
        <v>20.225000000000001</v>
      </c>
      <c r="E364" s="3">
        <v>5</v>
      </c>
      <c r="F364" s="14">
        <v>107</v>
      </c>
      <c r="G364" s="14">
        <v>56</v>
      </c>
      <c r="H364" s="14">
        <v>42</v>
      </c>
      <c r="I364" s="14">
        <v>22</v>
      </c>
      <c r="J364" s="14">
        <v>12</v>
      </c>
      <c r="K364" s="14">
        <v>5</v>
      </c>
      <c r="L364" s="14">
        <v>7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1</v>
      </c>
      <c r="T364" s="39">
        <v>2</v>
      </c>
      <c r="U364" s="14">
        <f t="shared" si="75"/>
        <v>252</v>
      </c>
      <c r="V364" s="14">
        <f t="shared" si="76"/>
        <v>145</v>
      </c>
      <c r="W364" s="14">
        <f t="shared" si="77"/>
        <v>89</v>
      </c>
      <c r="X364" s="14">
        <f t="shared" si="78"/>
        <v>47</v>
      </c>
      <c r="Y364" s="14">
        <f t="shared" si="79"/>
        <v>25</v>
      </c>
      <c r="Z364" s="14">
        <f t="shared" si="80"/>
        <v>13</v>
      </c>
      <c r="AA364" s="14">
        <f t="shared" si="81"/>
        <v>8</v>
      </c>
      <c r="AB364" s="14">
        <f t="shared" si="82"/>
        <v>1</v>
      </c>
      <c r="AC364" s="14">
        <f t="shared" si="83"/>
        <v>1</v>
      </c>
      <c r="AD364" s="14">
        <f t="shared" si="84"/>
        <v>1</v>
      </c>
      <c r="AE364" s="14">
        <f t="shared" si="85"/>
        <v>1</v>
      </c>
      <c r="AF364" s="14">
        <f t="shared" si="86"/>
        <v>1</v>
      </c>
      <c r="AG364" s="14">
        <f t="shared" si="87"/>
        <v>1</v>
      </c>
      <c r="AH364" s="14">
        <f t="shared" si="88"/>
        <v>1</v>
      </c>
      <c r="AI364" s="9">
        <f t="shared" si="89"/>
        <v>35.317460317460316</v>
      </c>
    </row>
    <row r="365" spans="1:35">
      <c r="A365" s="1">
        <v>110199</v>
      </c>
      <c r="B365" s="14">
        <v>21</v>
      </c>
      <c r="C365" s="14">
        <v>5</v>
      </c>
      <c r="D365" s="2">
        <v>20.274999999999999</v>
      </c>
      <c r="E365" s="3">
        <v>5</v>
      </c>
      <c r="F365" s="14">
        <v>113</v>
      </c>
      <c r="G365" s="14">
        <v>58</v>
      </c>
      <c r="H365" s="14">
        <v>40</v>
      </c>
      <c r="I365" s="14">
        <v>29</v>
      </c>
      <c r="J365" s="14">
        <v>13</v>
      </c>
      <c r="K365" s="14">
        <v>13</v>
      </c>
      <c r="L365" s="14">
        <v>6</v>
      </c>
      <c r="M365" s="14">
        <v>2</v>
      </c>
      <c r="N365" s="14">
        <v>0</v>
      </c>
      <c r="O365" s="14">
        <v>1</v>
      </c>
      <c r="P365" s="14">
        <v>0</v>
      </c>
      <c r="Q365" s="14">
        <v>0</v>
      </c>
      <c r="R365" s="14">
        <v>0</v>
      </c>
      <c r="S365" s="14">
        <v>0</v>
      </c>
      <c r="T365" s="39">
        <v>2</v>
      </c>
      <c r="U365" s="14">
        <f t="shared" si="75"/>
        <v>275</v>
      </c>
      <c r="V365" s="14">
        <f t="shared" si="76"/>
        <v>162</v>
      </c>
      <c r="W365" s="14">
        <f t="shared" si="77"/>
        <v>104</v>
      </c>
      <c r="X365" s="14">
        <f t="shared" si="78"/>
        <v>64</v>
      </c>
      <c r="Y365" s="14">
        <f t="shared" si="79"/>
        <v>35</v>
      </c>
      <c r="Z365" s="14">
        <f t="shared" si="80"/>
        <v>22</v>
      </c>
      <c r="AA365" s="14">
        <f t="shared" si="81"/>
        <v>9</v>
      </c>
      <c r="AB365" s="14">
        <f t="shared" si="82"/>
        <v>3</v>
      </c>
      <c r="AC365" s="14">
        <f t="shared" si="83"/>
        <v>1</v>
      </c>
      <c r="AD365" s="14">
        <f t="shared" si="84"/>
        <v>1</v>
      </c>
      <c r="AE365" s="14">
        <f t="shared" si="85"/>
        <v>0</v>
      </c>
      <c r="AF365" s="14">
        <f t="shared" si="86"/>
        <v>0</v>
      </c>
      <c r="AG365" s="14">
        <f t="shared" si="87"/>
        <v>0</v>
      </c>
      <c r="AH365" s="14">
        <f t="shared" si="88"/>
        <v>0</v>
      </c>
      <c r="AI365" s="9">
        <f t="shared" si="89"/>
        <v>37.81818181818182</v>
      </c>
    </row>
    <row r="366" spans="1:35">
      <c r="A366" s="1">
        <v>110199</v>
      </c>
      <c r="B366" s="14">
        <v>21</v>
      </c>
      <c r="C366" s="14">
        <v>6</v>
      </c>
      <c r="D366" s="2">
        <v>20.324999999999999</v>
      </c>
      <c r="E366" s="3">
        <v>5</v>
      </c>
      <c r="F366" s="14">
        <v>96</v>
      </c>
      <c r="G366" s="14">
        <v>59</v>
      </c>
      <c r="H366" s="14">
        <v>39</v>
      </c>
      <c r="I366" s="14">
        <v>29</v>
      </c>
      <c r="J366" s="14">
        <v>12</v>
      </c>
      <c r="K366" s="14">
        <v>6</v>
      </c>
      <c r="L366" s="14">
        <v>0</v>
      </c>
      <c r="M366" s="14">
        <v>5</v>
      </c>
      <c r="N366" s="14">
        <v>2</v>
      </c>
      <c r="O366" s="14">
        <v>1</v>
      </c>
      <c r="P366" s="14">
        <v>0</v>
      </c>
      <c r="Q366" s="14">
        <v>0</v>
      </c>
      <c r="R366" s="14">
        <v>0</v>
      </c>
      <c r="S366" s="14">
        <v>0</v>
      </c>
      <c r="T366" s="39">
        <v>2</v>
      </c>
      <c r="U366" s="14">
        <f t="shared" si="75"/>
        <v>249</v>
      </c>
      <c r="V366" s="14">
        <f t="shared" si="76"/>
        <v>153</v>
      </c>
      <c r="W366" s="14">
        <f t="shared" si="77"/>
        <v>94</v>
      </c>
      <c r="X366" s="14">
        <f t="shared" si="78"/>
        <v>55</v>
      </c>
      <c r="Y366" s="14">
        <f t="shared" si="79"/>
        <v>26</v>
      </c>
      <c r="Z366" s="14">
        <f t="shared" si="80"/>
        <v>14</v>
      </c>
      <c r="AA366" s="14">
        <f t="shared" si="81"/>
        <v>8</v>
      </c>
      <c r="AB366" s="14">
        <f t="shared" si="82"/>
        <v>8</v>
      </c>
      <c r="AC366" s="14">
        <f t="shared" si="83"/>
        <v>3</v>
      </c>
      <c r="AD366" s="14">
        <f t="shared" si="84"/>
        <v>1</v>
      </c>
      <c r="AE366" s="14">
        <f t="shared" si="85"/>
        <v>0</v>
      </c>
      <c r="AF366" s="14">
        <f t="shared" si="86"/>
        <v>0</v>
      </c>
      <c r="AG366" s="14">
        <f t="shared" si="87"/>
        <v>0</v>
      </c>
      <c r="AH366" s="14">
        <f t="shared" si="88"/>
        <v>0</v>
      </c>
      <c r="AI366" s="9">
        <f t="shared" si="89"/>
        <v>37.751004016064257</v>
      </c>
    </row>
    <row r="367" spans="1:35">
      <c r="A367" s="1">
        <v>110199</v>
      </c>
      <c r="B367" s="14">
        <v>21</v>
      </c>
      <c r="C367" s="14">
        <v>7</v>
      </c>
      <c r="D367" s="2">
        <v>20.375</v>
      </c>
      <c r="E367" s="3">
        <v>5</v>
      </c>
      <c r="F367" s="14">
        <v>152</v>
      </c>
      <c r="G367" s="14">
        <v>87</v>
      </c>
      <c r="H367" s="14">
        <v>70</v>
      </c>
      <c r="I367" s="14">
        <v>35</v>
      </c>
      <c r="J367" s="14">
        <v>24</v>
      </c>
      <c r="K367" s="14">
        <v>10</v>
      </c>
      <c r="L367" s="14">
        <v>2</v>
      </c>
      <c r="M367" s="14">
        <v>6</v>
      </c>
      <c r="N367" s="14">
        <v>2</v>
      </c>
      <c r="O367" s="14">
        <v>2</v>
      </c>
      <c r="P367" s="14">
        <v>1</v>
      </c>
      <c r="Q367" s="14">
        <v>0</v>
      </c>
      <c r="R367" s="14">
        <v>0</v>
      </c>
      <c r="S367" s="14">
        <v>1</v>
      </c>
      <c r="T367" s="39">
        <v>2</v>
      </c>
      <c r="U367" s="14">
        <f t="shared" si="75"/>
        <v>392</v>
      </c>
      <c r="V367" s="14">
        <f t="shared" si="76"/>
        <v>240</v>
      </c>
      <c r="W367" s="14">
        <f t="shared" si="77"/>
        <v>153</v>
      </c>
      <c r="X367" s="14">
        <f t="shared" si="78"/>
        <v>83</v>
      </c>
      <c r="Y367" s="14">
        <f t="shared" si="79"/>
        <v>48</v>
      </c>
      <c r="Z367" s="14">
        <f t="shared" si="80"/>
        <v>24</v>
      </c>
      <c r="AA367" s="14">
        <f t="shared" si="81"/>
        <v>14</v>
      </c>
      <c r="AB367" s="14">
        <f t="shared" si="82"/>
        <v>12</v>
      </c>
      <c r="AC367" s="14">
        <f t="shared" si="83"/>
        <v>6</v>
      </c>
      <c r="AD367" s="14">
        <f t="shared" si="84"/>
        <v>4</v>
      </c>
      <c r="AE367" s="14">
        <f t="shared" si="85"/>
        <v>2</v>
      </c>
      <c r="AF367" s="14">
        <f t="shared" si="86"/>
        <v>1</v>
      </c>
      <c r="AG367" s="14">
        <f t="shared" si="87"/>
        <v>1</v>
      </c>
      <c r="AH367" s="14">
        <f t="shared" si="88"/>
        <v>1</v>
      </c>
      <c r="AI367" s="9">
        <f t="shared" si="89"/>
        <v>39.030612244897959</v>
      </c>
    </row>
    <row r="368" spans="1:35">
      <c r="A368" s="1">
        <v>110199</v>
      </c>
      <c r="B368" s="14">
        <v>21</v>
      </c>
      <c r="C368" s="14">
        <v>8</v>
      </c>
      <c r="D368" s="2">
        <v>20.425000000000001</v>
      </c>
      <c r="E368" s="3">
        <v>6.5</v>
      </c>
      <c r="F368" s="14">
        <v>166</v>
      </c>
      <c r="G368" s="14">
        <v>66</v>
      </c>
      <c r="H368" s="14">
        <v>47</v>
      </c>
      <c r="I368" s="14">
        <v>15</v>
      </c>
      <c r="J368" s="14">
        <v>9</v>
      </c>
      <c r="K368" s="14">
        <v>4</v>
      </c>
      <c r="L368" s="14">
        <v>3</v>
      </c>
      <c r="M368" s="14">
        <v>2</v>
      </c>
      <c r="N368" s="14">
        <v>0</v>
      </c>
      <c r="O368" s="14">
        <v>0</v>
      </c>
      <c r="P368" s="14">
        <v>0</v>
      </c>
      <c r="Q368" s="14">
        <v>1</v>
      </c>
      <c r="R368" s="14">
        <v>0</v>
      </c>
      <c r="S368" s="14">
        <v>0</v>
      </c>
      <c r="T368" s="39">
        <v>2</v>
      </c>
      <c r="U368" s="14">
        <f t="shared" si="75"/>
        <v>313</v>
      </c>
      <c r="V368" s="14">
        <f t="shared" si="76"/>
        <v>147</v>
      </c>
      <c r="W368" s="14">
        <f t="shared" si="77"/>
        <v>81</v>
      </c>
      <c r="X368" s="14">
        <f t="shared" si="78"/>
        <v>34</v>
      </c>
      <c r="Y368" s="14">
        <f t="shared" si="79"/>
        <v>19</v>
      </c>
      <c r="Z368" s="14">
        <f t="shared" si="80"/>
        <v>10</v>
      </c>
      <c r="AA368" s="14">
        <f t="shared" si="81"/>
        <v>6</v>
      </c>
      <c r="AB368" s="14">
        <f t="shared" si="82"/>
        <v>3</v>
      </c>
      <c r="AC368" s="14">
        <f t="shared" si="83"/>
        <v>1</v>
      </c>
      <c r="AD368" s="14">
        <f t="shared" si="84"/>
        <v>1</v>
      </c>
      <c r="AE368" s="14">
        <f t="shared" si="85"/>
        <v>1</v>
      </c>
      <c r="AF368" s="14">
        <f t="shared" si="86"/>
        <v>1</v>
      </c>
      <c r="AG368" s="14">
        <f t="shared" si="87"/>
        <v>0</v>
      </c>
      <c r="AH368" s="14">
        <f t="shared" si="88"/>
        <v>0</v>
      </c>
      <c r="AI368" s="9">
        <f t="shared" si="89"/>
        <v>25.878594249201274</v>
      </c>
    </row>
  </sheetData>
  <phoneticPr fontId="4" type="noConversion"/>
  <pageMargins left="0.5" right="0.5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showOutlineSymbols="0" topLeftCell="A329" zoomScale="87" zoomScaleNormal="87" workbookViewId="0">
      <selection activeCell="D366" sqref="D366"/>
    </sheetView>
  </sheetViews>
  <sheetFormatPr defaultColWidth="9.6328125" defaultRowHeight="15"/>
  <cols>
    <col min="1" max="1" width="11.6328125" style="1" customWidth="1"/>
    <col min="2" max="2" width="12.6328125" style="1" customWidth="1"/>
    <col min="3" max="4" width="11.6328125" style="1" customWidth="1"/>
    <col min="5" max="5" width="12.6328125" style="1" customWidth="1"/>
    <col min="6" max="6" width="10.6328125" style="9" customWidth="1"/>
    <col min="7" max="7" width="9.6328125" style="26"/>
    <col min="8" max="16384" width="9.6328125" style="1"/>
  </cols>
  <sheetData>
    <row r="1" spans="1:8" ht="15.6">
      <c r="A1" s="4" t="s">
        <v>128</v>
      </c>
      <c r="D1" s="33" t="s">
        <v>140</v>
      </c>
      <c r="E1" s="3"/>
      <c r="G1" t="s">
        <v>121</v>
      </c>
      <c r="H1"/>
    </row>
    <row r="2" spans="1:8">
      <c r="A2" s="8" t="s">
        <v>30</v>
      </c>
      <c r="D2" s="2"/>
      <c r="E2" s="3" t="s">
        <v>139</v>
      </c>
      <c r="G2" t="s">
        <v>125</v>
      </c>
      <c r="H2"/>
    </row>
    <row r="3" spans="1:8">
      <c r="D3" s="2"/>
      <c r="E3" s="3"/>
      <c r="G3"/>
      <c r="H3"/>
    </row>
    <row r="4" spans="1:8">
      <c r="A4" s="5" t="s">
        <v>1</v>
      </c>
      <c r="B4" s="5" t="s">
        <v>3</v>
      </c>
      <c r="C4" s="5" t="s">
        <v>5</v>
      </c>
      <c r="D4" s="6" t="s">
        <v>6</v>
      </c>
      <c r="E4" s="7" t="s">
        <v>8</v>
      </c>
      <c r="F4" s="9" t="s">
        <v>31</v>
      </c>
      <c r="G4" t="s">
        <v>32</v>
      </c>
      <c r="H4" t="s">
        <v>33</v>
      </c>
    </row>
    <row r="5" spans="1:8">
      <c r="A5" s="5" t="s">
        <v>2</v>
      </c>
      <c r="B5" s="5" t="s">
        <v>4</v>
      </c>
      <c r="C5" s="5" t="s">
        <v>4</v>
      </c>
      <c r="D5" s="6" t="s">
        <v>7</v>
      </c>
      <c r="E5" s="7" t="s">
        <v>9</v>
      </c>
      <c r="G5" t="s">
        <v>122</v>
      </c>
      <c r="H5" t="s">
        <v>126</v>
      </c>
    </row>
    <row r="6" spans="1:8">
      <c r="A6" s="1">
        <v>101499</v>
      </c>
      <c r="B6" s="14">
        <v>1</v>
      </c>
      <c r="C6" s="14">
        <v>1</v>
      </c>
      <c r="D6" s="2">
        <v>0</v>
      </c>
      <c r="E6" s="3">
        <v>8</v>
      </c>
      <c r="F6" s="9">
        <v>-21.89</v>
      </c>
      <c r="G6"/>
      <c r="H6"/>
    </row>
    <row r="7" spans="1:8">
      <c r="A7" s="1">
        <v>101499</v>
      </c>
      <c r="B7" s="14">
        <v>1</v>
      </c>
      <c r="C7" s="14">
        <v>2</v>
      </c>
      <c r="D7" s="2">
        <v>0.08</v>
      </c>
      <c r="E7" s="3">
        <v>8</v>
      </c>
      <c r="F7" s="9">
        <v>-23.39</v>
      </c>
      <c r="G7" s="27"/>
    </row>
    <row r="8" spans="1:8">
      <c r="A8" s="1">
        <v>101499</v>
      </c>
      <c r="B8" s="14">
        <v>1</v>
      </c>
      <c r="C8" s="14">
        <v>3</v>
      </c>
      <c r="D8" s="2">
        <v>0.16</v>
      </c>
      <c r="E8" s="3">
        <v>8</v>
      </c>
      <c r="F8" s="9">
        <v>-22.57</v>
      </c>
      <c r="G8" s="27"/>
    </row>
    <row r="9" spans="1:8">
      <c r="A9" s="1">
        <v>101499</v>
      </c>
      <c r="B9" s="14">
        <v>1</v>
      </c>
      <c r="C9" s="14">
        <v>4</v>
      </c>
      <c r="D9" s="2">
        <v>0.24</v>
      </c>
      <c r="E9" s="3">
        <v>8</v>
      </c>
      <c r="F9" s="9">
        <v>-22.35</v>
      </c>
      <c r="G9" s="27"/>
    </row>
    <row r="10" spans="1:8">
      <c r="A10" s="1">
        <v>101499</v>
      </c>
      <c r="B10" s="14">
        <v>1</v>
      </c>
      <c r="C10" s="14">
        <v>5</v>
      </c>
      <c r="D10" s="2">
        <v>0.32</v>
      </c>
      <c r="E10" s="3">
        <v>8</v>
      </c>
      <c r="F10" s="9">
        <v>-22.47</v>
      </c>
      <c r="G10" s="27"/>
    </row>
    <row r="11" spans="1:8">
      <c r="A11" s="1">
        <v>101499</v>
      </c>
      <c r="B11" s="14">
        <v>1</v>
      </c>
      <c r="C11" s="14">
        <v>6</v>
      </c>
      <c r="D11" s="2">
        <v>0.4</v>
      </c>
      <c r="E11" s="3">
        <v>7</v>
      </c>
      <c r="F11" s="9">
        <v>-22.92</v>
      </c>
      <c r="G11" s="27"/>
    </row>
    <row r="12" spans="1:8">
      <c r="A12" s="1">
        <v>101499</v>
      </c>
      <c r="B12" s="14">
        <v>1</v>
      </c>
      <c r="C12" s="14">
        <v>7</v>
      </c>
      <c r="D12" s="2">
        <v>0.47</v>
      </c>
      <c r="E12" s="3">
        <v>7</v>
      </c>
      <c r="F12" s="9">
        <v>-32.92</v>
      </c>
      <c r="G12" s="27"/>
    </row>
    <row r="13" spans="1:8">
      <c r="A13" s="1">
        <v>101499</v>
      </c>
      <c r="B13" s="14">
        <v>1</v>
      </c>
      <c r="C13" s="14">
        <v>8</v>
      </c>
      <c r="D13" s="2">
        <v>0.54</v>
      </c>
      <c r="E13" s="3">
        <v>7</v>
      </c>
      <c r="F13" s="9">
        <v>-30.9</v>
      </c>
      <c r="G13" s="27"/>
    </row>
    <row r="14" spans="1:8">
      <c r="A14" s="1">
        <v>101499</v>
      </c>
      <c r="B14" s="14">
        <v>1</v>
      </c>
      <c r="C14" s="14">
        <v>9</v>
      </c>
      <c r="D14" s="2">
        <v>0.61</v>
      </c>
      <c r="E14" s="3">
        <v>8</v>
      </c>
      <c r="F14" s="9">
        <v>-24.56</v>
      </c>
      <c r="G14" s="27"/>
    </row>
    <row r="15" spans="1:8">
      <c r="A15" s="1">
        <v>101499</v>
      </c>
      <c r="B15" s="14">
        <v>1</v>
      </c>
      <c r="C15" s="14">
        <v>10</v>
      </c>
      <c r="D15" s="2">
        <v>0.69</v>
      </c>
      <c r="E15" s="3">
        <v>8</v>
      </c>
      <c r="F15" s="9">
        <v>-24.84</v>
      </c>
      <c r="G15" s="27"/>
    </row>
    <row r="16" spans="1:8">
      <c r="A16" s="1">
        <v>101499</v>
      </c>
      <c r="B16" s="14">
        <v>1</v>
      </c>
      <c r="C16" s="14">
        <v>11</v>
      </c>
      <c r="D16" s="2">
        <v>0.77</v>
      </c>
      <c r="E16" s="3">
        <v>7</v>
      </c>
      <c r="F16" s="9">
        <v>-25.88</v>
      </c>
      <c r="G16" s="27"/>
    </row>
    <row r="17" spans="1:7">
      <c r="A17" s="1">
        <v>101499</v>
      </c>
      <c r="B17" s="14">
        <v>1</v>
      </c>
      <c r="C17" s="14">
        <v>12</v>
      </c>
      <c r="D17" s="2">
        <v>0.84</v>
      </c>
      <c r="E17" s="3">
        <v>8</v>
      </c>
      <c r="F17" s="9">
        <v>-26.3</v>
      </c>
      <c r="G17" s="27"/>
    </row>
    <row r="18" spans="1:7">
      <c r="A18" s="1">
        <v>101599</v>
      </c>
      <c r="B18" s="14">
        <v>2</v>
      </c>
      <c r="C18" s="14">
        <v>1</v>
      </c>
      <c r="D18" s="2">
        <v>0.92</v>
      </c>
      <c r="E18" s="3">
        <v>6.5</v>
      </c>
      <c r="F18" s="9">
        <v>-21.2</v>
      </c>
      <c r="G18" s="27"/>
    </row>
    <row r="19" spans="1:7">
      <c r="A19" s="1">
        <v>101599</v>
      </c>
      <c r="B19" s="14">
        <v>2</v>
      </c>
      <c r="C19" s="14">
        <v>2</v>
      </c>
      <c r="D19" s="2">
        <v>0.98499999999999999</v>
      </c>
      <c r="E19" s="3">
        <v>5.2</v>
      </c>
      <c r="F19" s="9">
        <v>-19.54</v>
      </c>
      <c r="G19" s="27"/>
    </row>
    <row r="20" spans="1:7">
      <c r="A20" s="1">
        <v>101599</v>
      </c>
      <c r="B20" s="14">
        <v>2</v>
      </c>
      <c r="C20" s="14">
        <v>3</v>
      </c>
      <c r="D20" s="2">
        <v>1.0369999999999999</v>
      </c>
      <c r="E20" s="3">
        <v>6.5</v>
      </c>
      <c r="F20" s="9">
        <v>-19.12</v>
      </c>
      <c r="G20" s="27"/>
    </row>
    <row r="21" spans="1:7">
      <c r="A21" s="1">
        <v>101599</v>
      </c>
      <c r="B21" s="14">
        <v>2</v>
      </c>
      <c r="C21" s="14">
        <v>4</v>
      </c>
      <c r="D21" s="2">
        <v>1.1020000000000001</v>
      </c>
      <c r="E21" s="3">
        <v>6.5</v>
      </c>
      <c r="F21" s="9">
        <v>-21.28</v>
      </c>
      <c r="G21" s="27"/>
    </row>
    <row r="22" spans="1:7">
      <c r="A22" s="1">
        <v>101599</v>
      </c>
      <c r="B22" s="14">
        <v>2</v>
      </c>
      <c r="C22" s="14">
        <v>5</v>
      </c>
      <c r="D22" s="2">
        <v>1.167</v>
      </c>
      <c r="E22" s="3">
        <v>5.2</v>
      </c>
      <c r="F22" s="9">
        <v>-22.95</v>
      </c>
      <c r="G22" s="27"/>
    </row>
    <row r="23" spans="1:7">
      <c r="A23" s="1">
        <v>101599</v>
      </c>
      <c r="B23" s="14">
        <v>2</v>
      </c>
      <c r="C23" s="14">
        <v>6</v>
      </c>
      <c r="D23" s="2">
        <v>1.2190000000000001</v>
      </c>
      <c r="E23" s="3">
        <v>5.2</v>
      </c>
      <c r="F23" s="9">
        <v>-25.17</v>
      </c>
      <c r="G23" s="27"/>
    </row>
    <row r="24" spans="1:7">
      <c r="A24" s="1">
        <v>101599</v>
      </c>
      <c r="B24" s="14">
        <v>2</v>
      </c>
      <c r="C24" s="14">
        <v>7</v>
      </c>
      <c r="D24" s="2">
        <v>1.2709999999999999</v>
      </c>
      <c r="E24" s="3">
        <v>5.2</v>
      </c>
      <c r="F24" s="9">
        <v>-27.17</v>
      </c>
      <c r="G24" s="27"/>
    </row>
    <row r="25" spans="1:7">
      <c r="A25" s="1">
        <v>101599</v>
      </c>
      <c r="B25" s="14">
        <v>2</v>
      </c>
      <c r="C25" s="14">
        <v>8</v>
      </c>
      <c r="D25" s="2">
        <v>1.323</v>
      </c>
      <c r="E25" s="3">
        <v>6.3</v>
      </c>
      <c r="F25" s="9">
        <v>-27.04</v>
      </c>
      <c r="G25" s="27"/>
    </row>
    <row r="26" spans="1:7">
      <c r="A26" s="1">
        <v>101599</v>
      </c>
      <c r="B26" s="14">
        <v>2</v>
      </c>
      <c r="C26" s="14">
        <v>9</v>
      </c>
      <c r="D26" s="2">
        <v>1.3859999999999999</v>
      </c>
      <c r="E26" s="3">
        <v>6.5</v>
      </c>
      <c r="F26" s="9">
        <v>-21.9</v>
      </c>
      <c r="G26" s="27"/>
    </row>
    <row r="27" spans="1:7">
      <c r="A27" s="1">
        <v>101599</v>
      </c>
      <c r="B27" s="14">
        <v>2</v>
      </c>
      <c r="C27" s="14">
        <v>10</v>
      </c>
      <c r="D27" s="2">
        <v>1.4510000000000001</v>
      </c>
      <c r="E27" s="3">
        <v>5.2</v>
      </c>
      <c r="F27" s="9">
        <v>-22.98</v>
      </c>
      <c r="G27" s="27"/>
    </row>
    <row r="28" spans="1:7">
      <c r="A28" s="1">
        <v>101599</v>
      </c>
      <c r="B28" s="14">
        <v>2</v>
      </c>
      <c r="C28" s="14">
        <v>11</v>
      </c>
      <c r="D28" s="2">
        <v>1.5029999999999999</v>
      </c>
      <c r="E28" s="3">
        <v>5.2</v>
      </c>
      <c r="F28" s="9">
        <v>-24.88</v>
      </c>
      <c r="G28" s="27"/>
    </row>
    <row r="29" spans="1:7">
      <c r="A29" s="1">
        <v>101599</v>
      </c>
      <c r="B29" s="14">
        <v>2</v>
      </c>
      <c r="C29" s="14">
        <v>12</v>
      </c>
      <c r="D29" s="2">
        <v>1.5549999999999999</v>
      </c>
      <c r="E29" s="3">
        <v>5.2</v>
      </c>
      <c r="F29" s="9">
        <v>-26.54</v>
      </c>
      <c r="G29" s="27"/>
    </row>
    <row r="30" spans="1:7">
      <c r="A30" s="1">
        <v>101599</v>
      </c>
      <c r="B30" s="14">
        <v>2</v>
      </c>
      <c r="C30" s="14">
        <v>13</v>
      </c>
      <c r="D30" s="2">
        <v>1.607</v>
      </c>
      <c r="E30" s="3">
        <v>6.5</v>
      </c>
      <c r="F30" s="9">
        <v>-26.29</v>
      </c>
      <c r="G30" s="27"/>
    </row>
    <row r="31" spans="1:7">
      <c r="A31" s="1">
        <v>101599</v>
      </c>
      <c r="B31" s="14">
        <v>2</v>
      </c>
      <c r="C31" s="14">
        <v>14</v>
      </c>
      <c r="D31" s="2">
        <v>1.6719999999999999</v>
      </c>
      <c r="E31" s="3">
        <v>6.5</v>
      </c>
      <c r="F31" s="9">
        <v>-21.87</v>
      </c>
      <c r="G31" s="27"/>
    </row>
    <row r="32" spans="1:7">
      <c r="A32" s="1">
        <v>101599</v>
      </c>
      <c r="B32" s="14">
        <v>2</v>
      </c>
      <c r="C32" s="14">
        <v>15</v>
      </c>
      <c r="D32" s="2">
        <v>1.7370000000000001</v>
      </c>
      <c r="E32" s="3">
        <v>5.2</v>
      </c>
      <c r="F32" s="9">
        <v>-22.74</v>
      </c>
      <c r="G32" s="27"/>
    </row>
    <row r="33" spans="1:7">
      <c r="A33" s="1">
        <v>101599</v>
      </c>
      <c r="B33" s="14">
        <v>2</v>
      </c>
      <c r="C33" s="14">
        <v>16</v>
      </c>
      <c r="D33" s="2">
        <v>1.7889999999999999</v>
      </c>
      <c r="E33" s="3">
        <v>5.2</v>
      </c>
      <c r="F33" s="9">
        <v>-22.56</v>
      </c>
      <c r="G33" s="27"/>
    </row>
    <row r="34" spans="1:7">
      <c r="A34" s="1">
        <v>101599</v>
      </c>
      <c r="B34" s="14">
        <v>2</v>
      </c>
      <c r="C34" s="14">
        <v>17</v>
      </c>
      <c r="D34" s="2">
        <v>1.841</v>
      </c>
      <c r="E34" s="3">
        <v>5.2</v>
      </c>
      <c r="F34" s="9">
        <v>-24.08</v>
      </c>
      <c r="G34" s="27"/>
    </row>
    <row r="35" spans="1:7">
      <c r="A35" s="1">
        <v>101599</v>
      </c>
      <c r="B35" s="14">
        <v>2</v>
      </c>
      <c r="C35" s="14">
        <v>18</v>
      </c>
      <c r="D35" s="2">
        <v>1.893</v>
      </c>
      <c r="E35" s="3">
        <v>5.2</v>
      </c>
      <c r="F35" s="9">
        <v>-25.01</v>
      </c>
      <c r="G35" s="27"/>
    </row>
    <row r="36" spans="1:7">
      <c r="A36" s="1">
        <v>101599</v>
      </c>
      <c r="B36" s="14">
        <v>2</v>
      </c>
      <c r="C36" s="14">
        <v>19</v>
      </c>
      <c r="D36" s="2">
        <v>1.9450000000000001</v>
      </c>
      <c r="E36" s="3">
        <v>6.5</v>
      </c>
      <c r="F36" s="9">
        <v>-25.48</v>
      </c>
      <c r="G36" s="27"/>
    </row>
    <row r="37" spans="1:7">
      <c r="A37" s="1">
        <v>101899</v>
      </c>
      <c r="B37" s="14">
        <v>3</v>
      </c>
      <c r="C37" s="14">
        <v>1</v>
      </c>
      <c r="D37" s="2">
        <v>2.0099999999999998</v>
      </c>
      <c r="E37" s="3">
        <v>6.4</v>
      </c>
      <c r="F37" s="9">
        <v>-22.86</v>
      </c>
      <c r="G37" s="27"/>
    </row>
    <row r="38" spans="1:7">
      <c r="A38" s="1">
        <v>101899</v>
      </c>
      <c r="B38" s="14">
        <v>3</v>
      </c>
      <c r="C38" s="14">
        <v>2</v>
      </c>
      <c r="D38" s="2">
        <v>2.0739999999999998</v>
      </c>
      <c r="E38" s="3">
        <v>5.4</v>
      </c>
      <c r="F38" s="9">
        <v>-21.5</v>
      </c>
      <c r="G38" s="27"/>
    </row>
    <row r="39" spans="1:7">
      <c r="A39" s="1">
        <v>101899</v>
      </c>
      <c r="B39" s="14">
        <v>3</v>
      </c>
      <c r="C39" s="14">
        <v>3</v>
      </c>
      <c r="D39" s="2">
        <v>2.1280000000000001</v>
      </c>
      <c r="E39" s="3">
        <v>5.4</v>
      </c>
      <c r="F39" s="9">
        <v>-19.14</v>
      </c>
      <c r="G39" s="27"/>
    </row>
    <row r="40" spans="1:7">
      <c r="A40" s="1">
        <v>101899</v>
      </c>
      <c r="B40" s="14">
        <v>3</v>
      </c>
      <c r="C40" s="14">
        <v>4</v>
      </c>
      <c r="D40" s="2">
        <v>2.1819999999999999</v>
      </c>
      <c r="E40" s="3">
        <v>5.4</v>
      </c>
      <c r="F40" s="9">
        <v>-17.8</v>
      </c>
      <c r="G40" s="27"/>
    </row>
    <row r="41" spans="1:7">
      <c r="A41" s="1">
        <v>101899</v>
      </c>
      <c r="B41" s="14">
        <v>3</v>
      </c>
      <c r="C41" s="14">
        <v>5</v>
      </c>
      <c r="D41" s="2">
        <v>2.2360000000000002</v>
      </c>
      <c r="E41" s="3">
        <v>5.4</v>
      </c>
      <c r="F41" s="9">
        <v>-19.39</v>
      </c>
      <c r="G41" s="27"/>
    </row>
    <row r="42" spans="1:7">
      <c r="A42" s="1">
        <v>101899</v>
      </c>
      <c r="B42" s="14">
        <v>3</v>
      </c>
      <c r="C42" s="14">
        <v>6</v>
      </c>
      <c r="D42" s="2">
        <v>2.29</v>
      </c>
      <c r="E42" s="3">
        <v>5.4</v>
      </c>
      <c r="F42" s="9">
        <v>-21.74</v>
      </c>
      <c r="G42" s="27"/>
    </row>
    <row r="43" spans="1:7">
      <c r="A43" s="1">
        <v>101899</v>
      </c>
      <c r="B43" s="14">
        <v>3</v>
      </c>
      <c r="C43" s="14">
        <v>7</v>
      </c>
      <c r="D43" s="2">
        <v>2.3439999999999999</v>
      </c>
      <c r="E43" s="3">
        <v>6.4</v>
      </c>
      <c r="F43" s="9">
        <v>-23.81</v>
      </c>
      <c r="G43" s="27"/>
    </row>
    <row r="44" spans="1:7">
      <c r="A44" s="1">
        <v>101899</v>
      </c>
      <c r="B44" s="14">
        <v>3</v>
      </c>
      <c r="C44" s="14">
        <v>8</v>
      </c>
      <c r="D44" s="2">
        <v>2.4079999999999999</v>
      </c>
      <c r="E44" s="3">
        <v>6.4</v>
      </c>
      <c r="F44" s="9">
        <v>-26.21</v>
      </c>
      <c r="G44" s="27"/>
    </row>
    <row r="45" spans="1:7">
      <c r="A45" s="1">
        <v>101899</v>
      </c>
      <c r="B45" s="14">
        <v>3</v>
      </c>
      <c r="C45" s="14">
        <v>9</v>
      </c>
      <c r="D45" s="2">
        <v>2.472</v>
      </c>
      <c r="E45" s="3">
        <v>5.4</v>
      </c>
      <c r="F45" s="9">
        <v>-27.81</v>
      </c>
      <c r="G45" s="27"/>
    </row>
    <row r="46" spans="1:7">
      <c r="A46" s="1">
        <v>101899</v>
      </c>
      <c r="B46" s="14">
        <v>3</v>
      </c>
      <c r="C46" s="14">
        <v>10</v>
      </c>
      <c r="D46" s="2">
        <v>2.5259999999999998</v>
      </c>
      <c r="E46" s="3">
        <v>5.4</v>
      </c>
      <c r="F46" s="9">
        <v>-28.38</v>
      </c>
      <c r="G46" s="27"/>
    </row>
    <row r="47" spans="1:7">
      <c r="A47" s="1">
        <v>101899</v>
      </c>
      <c r="B47" s="14">
        <v>3</v>
      </c>
      <c r="C47" s="14">
        <v>11</v>
      </c>
      <c r="D47" s="2">
        <v>2.58</v>
      </c>
      <c r="E47" s="3">
        <v>5.4</v>
      </c>
      <c r="F47" s="9">
        <v>-27.96</v>
      </c>
      <c r="G47" s="27"/>
    </row>
    <row r="48" spans="1:7">
      <c r="A48" s="1">
        <v>101899</v>
      </c>
      <c r="B48" s="14">
        <v>3</v>
      </c>
      <c r="C48" s="14">
        <v>12</v>
      </c>
      <c r="D48" s="2">
        <v>2.6339999999999999</v>
      </c>
      <c r="E48" s="3">
        <v>5.4</v>
      </c>
      <c r="F48" s="9">
        <v>-26.73</v>
      </c>
      <c r="G48" s="27"/>
    </row>
    <row r="49" spans="1:7">
      <c r="A49" s="1">
        <v>101899</v>
      </c>
      <c r="B49" s="14">
        <v>3</v>
      </c>
      <c r="C49" s="14">
        <v>13</v>
      </c>
      <c r="D49" s="2">
        <v>2.6880000000000002</v>
      </c>
      <c r="E49" s="3">
        <v>5.4</v>
      </c>
      <c r="F49" s="9">
        <v>-25.6</v>
      </c>
      <c r="G49" s="27"/>
    </row>
    <row r="50" spans="1:7">
      <c r="A50" s="1">
        <v>101899</v>
      </c>
      <c r="B50" s="14">
        <v>3</v>
      </c>
      <c r="C50" s="14">
        <v>14</v>
      </c>
      <c r="D50" s="2">
        <v>2.742</v>
      </c>
      <c r="E50" s="3">
        <v>5.4</v>
      </c>
      <c r="F50" s="9">
        <v>-26.36</v>
      </c>
      <c r="G50" s="27"/>
    </row>
    <row r="51" spans="1:7">
      <c r="A51" s="1">
        <v>101899</v>
      </c>
      <c r="B51" s="14">
        <v>3</v>
      </c>
      <c r="C51" s="14">
        <v>15</v>
      </c>
      <c r="D51" s="2">
        <v>2.7959999999999998</v>
      </c>
      <c r="E51" s="3">
        <v>5.4</v>
      </c>
      <c r="F51" s="9">
        <v>-27.83</v>
      </c>
      <c r="G51" s="27"/>
    </row>
    <row r="52" spans="1:7">
      <c r="A52" s="1">
        <v>101899</v>
      </c>
      <c r="B52" s="14">
        <v>3</v>
      </c>
      <c r="C52" s="14">
        <v>16</v>
      </c>
      <c r="D52" s="2">
        <v>2.85</v>
      </c>
      <c r="E52" s="3">
        <v>5.4</v>
      </c>
      <c r="F52" s="9">
        <v>-28.61</v>
      </c>
      <c r="G52" s="27"/>
    </row>
    <row r="53" spans="1:7">
      <c r="A53" s="1">
        <v>101899</v>
      </c>
      <c r="B53" s="14">
        <v>3</v>
      </c>
      <c r="C53" s="14">
        <v>17</v>
      </c>
      <c r="D53" s="2">
        <v>2.9039999999999999</v>
      </c>
      <c r="E53" s="3">
        <v>5.4</v>
      </c>
      <c r="F53" s="9">
        <v>-28.29</v>
      </c>
      <c r="G53" s="27"/>
    </row>
    <row r="54" spans="1:7">
      <c r="A54" s="1">
        <v>101899</v>
      </c>
      <c r="B54" s="14">
        <v>3</v>
      </c>
      <c r="C54" s="14">
        <v>18</v>
      </c>
      <c r="D54" s="2">
        <v>2.9580000000000002</v>
      </c>
      <c r="E54" s="3">
        <v>5</v>
      </c>
      <c r="F54" s="9">
        <v>-27.86</v>
      </c>
      <c r="G54" s="27"/>
    </row>
    <row r="55" spans="1:7">
      <c r="A55" s="1">
        <v>101899</v>
      </c>
      <c r="B55" s="14">
        <v>3</v>
      </c>
      <c r="C55" s="14">
        <v>19</v>
      </c>
      <c r="D55" s="2">
        <v>3.008</v>
      </c>
      <c r="E55" s="3">
        <v>6.2</v>
      </c>
      <c r="F55" s="9">
        <v>-26.62</v>
      </c>
      <c r="G55" s="27"/>
    </row>
    <row r="56" spans="1:7">
      <c r="A56" s="1">
        <v>101899</v>
      </c>
      <c r="B56" s="14">
        <v>4</v>
      </c>
      <c r="C56" s="14">
        <v>1</v>
      </c>
      <c r="D56" s="2">
        <v>3.07</v>
      </c>
      <c r="E56" s="3">
        <v>6.4</v>
      </c>
      <c r="F56" s="9">
        <v>-24.53</v>
      </c>
      <c r="G56" s="27"/>
    </row>
    <row r="57" spans="1:7">
      <c r="A57" s="1">
        <v>101899</v>
      </c>
      <c r="B57" s="14">
        <v>4</v>
      </c>
      <c r="C57" s="14">
        <v>2</v>
      </c>
      <c r="D57" s="2">
        <v>3.1339999999999999</v>
      </c>
      <c r="E57" s="3">
        <v>5.4</v>
      </c>
      <c r="F57" s="9">
        <v>-24.62</v>
      </c>
      <c r="G57" s="27"/>
    </row>
    <row r="58" spans="1:7">
      <c r="A58" s="1">
        <v>101899</v>
      </c>
      <c r="B58" s="14">
        <v>4</v>
      </c>
      <c r="C58" s="14">
        <v>3</v>
      </c>
      <c r="D58" s="2">
        <v>3.1880000000000002</v>
      </c>
      <c r="E58" s="3">
        <v>5.4</v>
      </c>
      <c r="F58" s="9">
        <v>-24.15</v>
      </c>
      <c r="G58" s="27"/>
    </row>
    <row r="59" spans="1:7">
      <c r="A59" s="1">
        <v>101899</v>
      </c>
      <c r="B59" s="14">
        <v>4</v>
      </c>
      <c r="C59" s="14">
        <v>4</v>
      </c>
      <c r="D59" s="2">
        <v>3.242</v>
      </c>
      <c r="E59" s="3">
        <v>5.4</v>
      </c>
      <c r="F59" s="9">
        <v>-23.67</v>
      </c>
      <c r="G59" s="27"/>
    </row>
    <row r="60" spans="1:7">
      <c r="A60" s="1">
        <v>101899</v>
      </c>
      <c r="B60" s="14">
        <v>4</v>
      </c>
      <c r="C60" s="14">
        <v>5</v>
      </c>
      <c r="D60" s="2">
        <v>3.2959999999999998</v>
      </c>
      <c r="E60" s="3">
        <v>6.4</v>
      </c>
      <c r="F60" s="9">
        <v>-22.86</v>
      </c>
      <c r="G60" s="27"/>
    </row>
    <row r="61" spans="1:7">
      <c r="A61" s="1">
        <v>101899</v>
      </c>
      <c r="B61" s="14">
        <v>4</v>
      </c>
      <c r="C61" s="14">
        <v>6</v>
      </c>
      <c r="D61" s="2">
        <v>3.36</v>
      </c>
      <c r="E61" s="3">
        <v>6.4</v>
      </c>
      <c r="F61" s="9">
        <v>-23.24</v>
      </c>
      <c r="G61" s="27"/>
    </row>
    <row r="62" spans="1:7">
      <c r="A62" s="1">
        <v>101899</v>
      </c>
      <c r="B62" s="14">
        <v>4</v>
      </c>
      <c r="C62" s="14">
        <v>7</v>
      </c>
      <c r="D62" s="2">
        <v>3.4239999999999999</v>
      </c>
      <c r="E62" s="3">
        <v>5.4</v>
      </c>
      <c r="F62" s="9">
        <v>-23.52</v>
      </c>
      <c r="G62" s="27"/>
    </row>
    <row r="63" spans="1:7">
      <c r="A63" s="1">
        <v>101899</v>
      </c>
      <c r="B63" s="14">
        <v>4</v>
      </c>
      <c r="C63" s="14">
        <v>8</v>
      </c>
      <c r="D63" s="2">
        <v>3.4780000000000002</v>
      </c>
      <c r="E63" s="3">
        <v>5.4</v>
      </c>
      <c r="F63" s="9">
        <v>-27.08</v>
      </c>
      <c r="G63" s="27"/>
    </row>
    <row r="64" spans="1:7">
      <c r="A64" s="1">
        <v>101899</v>
      </c>
      <c r="B64" s="14">
        <v>4</v>
      </c>
      <c r="C64" s="14">
        <v>9</v>
      </c>
      <c r="D64" s="2">
        <v>3.532</v>
      </c>
      <c r="E64" s="3">
        <v>5.4</v>
      </c>
      <c r="F64" s="9">
        <v>-28.75</v>
      </c>
      <c r="G64" s="27"/>
    </row>
    <row r="65" spans="1:7">
      <c r="A65" s="1">
        <v>101899</v>
      </c>
      <c r="B65" s="14">
        <v>4</v>
      </c>
      <c r="C65" s="14">
        <v>10</v>
      </c>
      <c r="D65" s="2">
        <v>3.5859999999999999</v>
      </c>
      <c r="E65" s="3">
        <v>5.4</v>
      </c>
      <c r="F65" s="9">
        <v>-28.9</v>
      </c>
      <c r="G65" s="27"/>
    </row>
    <row r="66" spans="1:7">
      <c r="A66" s="1">
        <v>101899</v>
      </c>
      <c r="B66" s="14">
        <v>4</v>
      </c>
      <c r="C66" s="14">
        <v>11</v>
      </c>
      <c r="D66" s="2">
        <v>3.64</v>
      </c>
      <c r="E66" s="3">
        <v>5.4</v>
      </c>
      <c r="F66" s="9">
        <v>-27.68</v>
      </c>
      <c r="G66" s="27"/>
    </row>
    <row r="67" spans="1:7">
      <c r="A67" s="1">
        <v>101899</v>
      </c>
      <c r="B67" s="14">
        <v>4</v>
      </c>
      <c r="C67" s="14">
        <v>12</v>
      </c>
      <c r="D67" s="2">
        <v>3.694</v>
      </c>
      <c r="E67" s="3">
        <v>5.4</v>
      </c>
      <c r="F67" s="9">
        <v>-26.27</v>
      </c>
      <c r="G67" s="27"/>
    </row>
    <row r="68" spans="1:7">
      <c r="A68" s="1">
        <v>101899</v>
      </c>
      <c r="B68" s="14">
        <v>4</v>
      </c>
      <c r="C68" s="14">
        <v>13</v>
      </c>
      <c r="D68" s="2">
        <v>3.7480000000000002</v>
      </c>
      <c r="E68" s="3">
        <v>6.4</v>
      </c>
      <c r="F68" s="9">
        <v>-25.83</v>
      </c>
      <c r="G68" s="27"/>
    </row>
    <row r="69" spans="1:7">
      <c r="A69" s="1">
        <v>101899</v>
      </c>
      <c r="B69" s="14">
        <v>4</v>
      </c>
      <c r="C69" s="14">
        <v>14</v>
      </c>
      <c r="D69" s="2">
        <v>3.8119999999999998</v>
      </c>
      <c r="E69" s="3">
        <v>6.4</v>
      </c>
      <c r="F69" s="9">
        <v>-24.49</v>
      </c>
      <c r="G69" s="27"/>
    </row>
    <row r="70" spans="1:7">
      <c r="A70" s="1">
        <v>101899</v>
      </c>
      <c r="B70" s="14">
        <v>4</v>
      </c>
      <c r="C70" s="14">
        <v>15</v>
      </c>
      <c r="D70" s="2">
        <v>3.8759999999999999</v>
      </c>
      <c r="E70" s="3">
        <v>5</v>
      </c>
      <c r="F70" s="9">
        <v>-25.25</v>
      </c>
      <c r="G70" s="27"/>
    </row>
    <row r="71" spans="1:7">
      <c r="A71" s="1">
        <v>101899</v>
      </c>
      <c r="B71" s="14">
        <v>4</v>
      </c>
      <c r="C71" s="14">
        <v>16</v>
      </c>
      <c r="D71" s="2">
        <v>3.9260000000000002</v>
      </c>
      <c r="E71" s="3">
        <v>5</v>
      </c>
      <c r="F71" s="9">
        <v>-26.08</v>
      </c>
      <c r="G71" s="27"/>
    </row>
    <row r="72" spans="1:7">
      <c r="A72" s="1">
        <v>101899</v>
      </c>
      <c r="B72" s="14">
        <v>4</v>
      </c>
      <c r="C72" s="14">
        <v>17</v>
      </c>
      <c r="D72" s="2">
        <v>3.976</v>
      </c>
      <c r="E72" s="3">
        <v>6.4</v>
      </c>
      <c r="F72" s="9">
        <v>-26.55</v>
      </c>
      <c r="G72" s="27"/>
    </row>
    <row r="73" spans="1:7">
      <c r="A73" s="1">
        <v>101999</v>
      </c>
      <c r="B73" s="14">
        <v>5</v>
      </c>
      <c r="C73" s="14">
        <v>1</v>
      </c>
      <c r="D73" s="2">
        <v>4.04</v>
      </c>
      <c r="E73" s="3">
        <v>6.4</v>
      </c>
      <c r="F73" s="9">
        <v>-27.45</v>
      </c>
      <c r="G73" s="27"/>
    </row>
    <row r="74" spans="1:7">
      <c r="A74" s="1">
        <v>101999</v>
      </c>
      <c r="B74" s="14">
        <v>5</v>
      </c>
      <c r="C74" s="14">
        <v>2</v>
      </c>
      <c r="D74" s="2">
        <v>4.1040000000000001</v>
      </c>
      <c r="E74" s="3">
        <v>5.4</v>
      </c>
      <c r="F74" s="9">
        <v>-28.53</v>
      </c>
      <c r="G74" s="27"/>
    </row>
    <row r="75" spans="1:7">
      <c r="A75" s="1">
        <v>101999</v>
      </c>
      <c r="B75" s="14">
        <v>5</v>
      </c>
      <c r="C75" s="14">
        <v>3</v>
      </c>
      <c r="D75" s="2">
        <v>4.1580000000000004</v>
      </c>
      <c r="E75" s="3">
        <v>5.4</v>
      </c>
      <c r="F75" s="9">
        <v>-28.16</v>
      </c>
      <c r="G75" s="27"/>
    </row>
    <row r="76" spans="1:7">
      <c r="A76" s="1">
        <v>101999</v>
      </c>
      <c r="B76" s="14">
        <v>5</v>
      </c>
      <c r="C76" s="14">
        <v>4</v>
      </c>
      <c r="D76" s="2">
        <v>4.2119999999999997</v>
      </c>
      <c r="E76" s="3">
        <v>5.4</v>
      </c>
      <c r="F76" s="9">
        <v>-28.38</v>
      </c>
      <c r="G76" s="27"/>
    </row>
    <row r="77" spans="1:7">
      <c r="A77" s="1">
        <v>101999</v>
      </c>
      <c r="B77" s="14">
        <v>5</v>
      </c>
      <c r="C77" s="14">
        <v>5</v>
      </c>
      <c r="D77" s="2">
        <v>4.266</v>
      </c>
      <c r="E77" s="3">
        <v>5.4</v>
      </c>
      <c r="F77" s="9">
        <v>-28.64</v>
      </c>
      <c r="G77" s="27"/>
    </row>
    <row r="78" spans="1:7">
      <c r="A78" s="1">
        <v>101999</v>
      </c>
      <c r="B78" s="14">
        <v>5</v>
      </c>
      <c r="C78" s="14">
        <v>6</v>
      </c>
      <c r="D78" s="2">
        <v>4.32</v>
      </c>
      <c r="E78" s="3">
        <v>6.4</v>
      </c>
      <c r="F78" s="9">
        <v>-31.04</v>
      </c>
      <c r="G78" s="27"/>
    </row>
    <row r="79" spans="1:7">
      <c r="A79" s="1">
        <v>101999</v>
      </c>
      <c r="B79" s="14">
        <v>5</v>
      </c>
      <c r="C79" s="14">
        <v>7</v>
      </c>
      <c r="D79" s="2">
        <v>4.3840000000000003</v>
      </c>
      <c r="E79" s="3">
        <v>6.4</v>
      </c>
      <c r="F79" s="9">
        <v>-26.81</v>
      </c>
      <c r="G79" s="27"/>
    </row>
    <row r="80" spans="1:7">
      <c r="A80" s="1">
        <v>101999</v>
      </c>
      <c r="B80" s="14">
        <v>5</v>
      </c>
      <c r="C80" s="14">
        <v>8</v>
      </c>
      <c r="D80" s="2">
        <v>4.4480000000000004</v>
      </c>
      <c r="E80" s="3">
        <v>5.4</v>
      </c>
      <c r="F80" s="9">
        <v>-25.85</v>
      </c>
      <c r="G80" s="27"/>
    </row>
    <row r="81" spans="1:7">
      <c r="A81" s="1">
        <v>101999</v>
      </c>
      <c r="B81" s="14">
        <v>5</v>
      </c>
      <c r="C81" s="14">
        <v>9</v>
      </c>
      <c r="D81" s="2">
        <v>4.5019999999999998</v>
      </c>
      <c r="E81" s="3">
        <v>5.4</v>
      </c>
      <c r="F81" s="9">
        <v>-24.72</v>
      </c>
      <c r="G81" s="27"/>
    </row>
    <row r="82" spans="1:7">
      <c r="A82" s="1">
        <v>101999</v>
      </c>
      <c r="B82" s="14">
        <v>5</v>
      </c>
      <c r="C82" s="14">
        <v>10</v>
      </c>
      <c r="D82" s="2">
        <v>4.556</v>
      </c>
      <c r="E82" s="3">
        <v>5.4</v>
      </c>
      <c r="F82" s="9">
        <v>-23.9</v>
      </c>
      <c r="G82" s="27"/>
    </row>
    <row r="83" spans="1:7">
      <c r="A83" s="1">
        <v>101999</v>
      </c>
      <c r="B83" s="14">
        <v>5</v>
      </c>
      <c r="C83" s="14">
        <v>11</v>
      </c>
      <c r="D83" s="2">
        <v>4.6100000000000003</v>
      </c>
      <c r="E83" s="3">
        <v>5.4</v>
      </c>
      <c r="F83" s="9">
        <v>-23.43</v>
      </c>
      <c r="G83" s="27"/>
    </row>
    <row r="84" spans="1:7">
      <c r="A84" s="1">
        <v>101999</v>
      </c>
      <c r="B84" s="14">
        <v>5</v>
      </c>
      <c r="C84" s="14">
        <v>12</v>
      </c>
      <c r="D84" s="2">
        <v>4.6639999999999997</v>
      </c>
      <c r="E84" s="3">
        <v>5.4</v>
      </c>
      <c r="F84" s="9">
        <v>-23.29</v>
      </c>
      <c r="G84" s="27"/>
    </row>
    <row r="85" spans="1:7">
      <c r="A85" s="1">
        <v>101999</v>
      </c>
      <c r="B85" s="14">
        <v>5</v>
      </c>
      <c r="C85" s="14">
        <v>13</v>
      </c>
      <c r="D85" s="2">
        <v>4.718</v>
      </c>
      <c r="E85" s="3">
        <v>5.4</v>
      </c>
      <c r="F85" s="9">
        <v>-22.89</v>
      </c>
      <c r="G85" s="27"/>
    </row>
    <row r="86" spans="1:7">
      <c r="A86" s="1">
        <v>101999</v>
      </c>
      <c r="B86" s="14">
        <v>5</v>
      </c>
      <c r="C86" s="14">
        <v>14</v>
      </c>
      <c r="D86" s="2">
        <v>4.7720000000000002</v>
      </c>
      <c r="E86" s="3">
        <v>6.4</v>
      </c>
      <c r="F86" s="9">
        <v>-22.22</v>
      </c>
      <c r="G86" s="27"/>
    </row>
    <row r="87" spans="1:7">
      <c r="A87" s="1">
        <v>101999</v>
      </c>
      <c r="B87" s="14">
        <v>5</v>
      </c>
      <c r="C87" s="14">
        <v>15</v>
      </c>
      <c r="D87" s="2">
        <v>4.8360000000000003</v>
      </c>
      <c r="E87" s="3">
        <v>6.4</v>
      </c>
      <c r="F87" s="9">
        <v>-23.79</v>
      </c>
      <c r="G87" s="27"/>
    </row>
    <row r="88" spans="1:7">
      <c r="A88" s="1">
        <v>101999</v>
      </c>
      <c r="B88" s="14">
        <v>5</v>
      </c>
      <c r="C88" s="14">
        <v>16</v>
      </c>
      <c r="D88" s="2">
        <v>4.9000000000000004</v>
      </c>
      <c r="E88" s="3">
        <v>5.4</v>
      </c>
      <c r="F88" s="9">
        <v>-24.7</v>
      </c>
      <c r="G88" s="27"/>
    </row>
    <row r="89" spans="1:7">
      <c r="A89" s="1">
        <v>101999</v>
      </c>
      <c r="B89" s="14">
        <v>5</v>
      </c>
      <c r="C89" s="14">
        <v>17</v>
      </c>
      <c r="D89" s="2">
        <v>4.9539999999999997</v>
      </c>
      <c r="E89" s="3">
        <v>5.2</v>
      </c>
      <c r="F89" s="9">
        <v>-25.95</v>
      </c>
      <c r="G89" s="27"/>
    </row>
    <row r="90" spans="1:7">
      <c r="A90" s="1">
        <v>101999</v>
      </c>
      <c r="B90" s="14">
        <v>5</v>
      </c>
      <c r="C90" s="14">
        <v>18</v>
      </c>
      <c r="D90" s="2">
        <v>5.0060000000000002</v>
      </c>
      <c r="E90" s="3">
        <v>6.4</v>
      </c>
      <c r="F90" s="9">
        <v>-26.98</v>
      </c>
      <c r="G90" s="27"/>
    </row>
    <row r="91" spans="1:7">
      <c r="A91" s="1">
        <v>101999</v>
      </c>
      <c r="B91" s="14">
        <v>6</v>
      </c>
      <c r="C91" s="14">
        <v>1</v>
      </c>
      <c r="D91" s="2">
        <v>5.07</v>
      </c>
      <c r="E91" s="3">
        <v>7</v>
      </c>
      <c r="F91" s="9">
        <v>-29.87</v>
      </c>
      <c r="G91" s="27"/>
    </row>
    <row r="92" spans="1:7">
      <c r="A92" s="1">
        <v>101999</v>
      </c>
      <c r="B92" s="14">
        <v>6</v>
      </c>
      <c r="C92" s="14">
        <v>2</v>
      </c>
      <c r="D92" s="2">
        <v>5.14</v>
      </c>
      <c r="E92" s="3">
        <v>6</v>
      </c>
      <c r="F92" s="9">
        <v>-30.48</v>
      </c>
      <c r="G92" s="27"/>
    </row>
    <row r="93" spans="1:7">
      <c r="A93" s="1">
        <v>101999</v>
      </c>
      <c r="B93" s="14">
        <v>6</v>
      </c>
      <c r="C93" s="14">
        <v>3</v>
      </c>
      <c r="D93" s="2">
        <v>5.2</v>
      </c>
      <c r="E93" s="3">
        <v>6</v>
      </c>
      <c r="F93" s="9">
        <v>-29.75</v>
      </c>
      <c r="G93" s="27"/>
    </row>
    <row r="94" spans="1:7">
      <c r="A94" s="1">
        <v>101999</v>
      </c>
      <c r="B94" s="14">
        <v>6</v>
      </c>
      <c r="C94" s="14">
        <v>4</v>
      </c>
      <c r="D94" s="2">
        <v>5.26</v>
      </c>
      <c r="E94" s="3">
        <v>7</v>
      </c>
      <c r="F94" s="9">
        <v>-27.74</v>
      </c>
      <c r="G94" s="27"/>
    </row>
    <row r="95" spans="1:7">
      <c r="A95" s="1">
        <v>101999</v>
      </c>
      <c r="B95" s="14">
        <v>6</v>
      </c>
      <c r="C95" s="14">
        <v>5</v>
      </c>
      <c r="D95" s="2">
        <v>5.33</v>
      </c>
      <c r="E95" s="3">
        <v>7</v>
      </c>
      <c r="F95" s="9">
        <v>-25.11</v>
      </c>
      <c r="G95" s="27"/>
    </row>
    <row r="96" spans="1:7">
      <c r="A96" s="1">
        <v>101999</v>
      </c>
      <c r="B96" s="14">
        <v>6</v>
      </c>
      <c r="C96" s="14">
        <v>6</v>
      </c>
      <c r="D96" s="2">
        <v>5.4</v>
      </c>
      <c r="E96" s="3">
        <v>6</v>
      </c>
      <c r="F96" s="9">
        <v>-25.38</v>
      </c>
      <c r="G96" s="27"/>
    </row>
    <row r="97" spans="1:7">
      <c r="A97" s="1">
        <v>101999</v>
      </c>
      <c r="B97" s="14">
        <v>6</v>
      </c>
      <c r="C97" s="14">
        <v>7</v>
      </c>
      <c r="D97" s="2">
        <v>5.46</v>
      </c>
      <c r="E97" s="3">
        <v>6</v>
      </c>
      <c r="F97" s="9">
        <v>-25.74</v>
      </c>
      <c r="G97" s="27"/>
    </row>
    <row r="98" spans="1:7">
      <c r="A98" s="1">
        <v>101999</v>
      </c>
      <c r="B98" s="14">
        <v>6</v>
      </c>
      <c r="C98" s="14">
        <v>8</v>
      </c>
      <c r="D98" s="2">
        <v>5.52</v>
      </c>
      <c r="E98" s="3">
        <v>6</v>
      </c>
      <c r="F98" s="9">
        <v>-25.77</v>
      </c>
      <c r="G98" s="27"/>
    </row>
    <row r="99" spans="1:7">
      <c r="A99" s="1">
        <v>101999</v>
      </c>
      <c r="B99" s="14">
        <v>6</v>
      </c>
      <c r="C99" s="14">
        <v>9</v>
      </c>
      <c r="D99" s="2">
        <v>5.58</v>
      </c>
      <c r="E99" s="3">
        <v>6</v>
      </c>
      <c r="F99" s="9">
        <v>-25.49</v>
      </c>
      <c r="G99" s="27"/>
    </row>
    <row r="100" spans="1:7">
      <c r="A100" s="1">
        <v>101999</v>
      </c>
      <c r="B100" s="14">
        <v>6</v>
      </c>
      <c r="C100" s="14">
        <v>10</v>
      </c>
      <c r="D100" s="2">
        <v>5.64</v>
      </c>
      <c r="E100" s="3">
        <v>6</v>
      </c>
      <c r="F100" s="9">
        <v>-24.99</v>
      </c>
      <c r="G100" s="27"/>
    </row>
    <row r="101" spans="1:7">
      <c r="A101" s="1">
        <v>101999</v>
      </c>
      <c r="B101" s="14">
        <v>6</v>
      </c>
      <c r="C101" s="14">
        <v>11</v>
      </c>
      <c r="D101" s="2">
        <v>5.7</v>
      </c>
      <c r="E101" s="3">
        <v>7</v>
      </c>
      <c r="F101" s="9">
        <v>-24.56</v>
      </c>
      <c r="G101" s="27"/>
    </row>
    <row r="102" spans="1:7">
      <c r="A102" s="1">
        <v>101999</v>
      </c>
      <c r="B102" s="14">
        <v>6</v>
      </c>
      <c r="C102" s="14">
        <v>12</v>
      </c>
      <c r="D102" s="2">
        <v>5.77</v>
      </c>
      <c r="E102" s="3">
        <v>6</v>
      </c>
      <c r="F102" s="9">
        <v>-24.7</v>
      </c>
      <c r="G102" s="27"/>
    </row>
    <row r="103" spans="1:7">
      <c r="A103" s="1">
        <v>101999</v>
      </c>
      <c r="B103" s="14">
        <v>6</v>
      </c>
      <c r="C103" s="14">
        <v>13</v>
      </c>
      <c r="D103" s="2">
        <v>5.83</v>
      </c>
      <c r="E103" s="3">
        <v>5</v>
      </c>
      <c r="F103" s="9">
        <v>-25.9</v>
      </c>
      <c r="G103" s="27"/>
    </row>
    <row r="104" spans="1:7">
      <c r="A104" s="1">
        <v>101999</v>
      </c>
      <c r="B104" s="14">
        <v>6</v>
      </c>
      <c r="C104" s="14">
        <v>14</v>
      </c>
      <c r="D104" s="2">
        <v>5.88</v>
      </c>
      <c r="E104" s="3">
        <v>5</v>
      </c>
      <c r="F104" s="9">
        <v>-26.7</v>
      </c>
      <c r="G104" s="27"/>
    </row>
    <row r="105" spans="1:7">
      <c r="A105" s="1">
        <v>101999</v>
      </c>
      <c r="B105" s="14">
        <v>6</v>
      </c>
      <c r="C105" s="14">
        <v>15</v>
      </c>
      <c r="D105" s="2">
        <v>5.93</v>
      </c>
      <c r="E105" s="3">
        <v>6</v>
      </c>
      <c r="F105" s="9">
        <v>-26.66</v>
      </c>
      <c r="G105" s="27"/>
    </row>
    <row r="106" spans="1:7">
      <c r="A106" s="1">
        <v>101999</v>
      </c>
      <c r="B106" s="14">
        <v>6</v>
      </c>
      <c r="C106" s="14">
        <v>16</v>
      </c>
      <c r="D106" s="2">
        <v>5.99</v>
      </c>
      <c r="E106" s="3">
        <v>6</v>
      </c>
      <c r="F106" s="9">
        <v>-26.2</v>
      </c>
      <c r="G106" s="27"/>
    </row>
    <row r="107" spans="1:7">
      <c r="A107" s="1">
        <v>101999</v>
      </c>
      <c r="B107" s="14">
        <v>6</v>
      </c>
      <c r="C107" s="14">
        <v>17</v>
      </c>
      <c r="D107" s="2">
        <v>6.05</v>
      </c>
      <c r="E107" s="3">
        <v>7</v>
      </c>
      <c r="F107" s="9">
        <v>-26.19</v>
      </c>
      <c r="G107" s="27"/>
    </row>
    <row r="108" spans="1:7">
      <c r="A108" s="1">
        <v>102099</v>
      </c>
      <c r="B108" s="14">
        <v>7</v>
      </c>
      <c r="C108" s="14">
        <v>1</v>
      </c>
      <c r="D108" s="2">
        <v>6.12</v>
      </c>
      <c r="E108" s="3">
        <v>6.4</v>
      </c>
      <c r="F108" s="9">
        <v>-27.31</v>
      </c>
      <c r="G108" s="27"/>
    </row>
    <row r="109" spans="1:7">
      <c r="A109" s="1">
        <v>102099</v>
      </c>
      <c r="B109" s="14">
        <v>7</v>
      </c>
      <c r="C109" s="14">
        <v>2</v>
      </c>
      <c r="D109" s="2">
        <v>6.1840000000000002</v>
      </c>
      <c r="E109" s="3">
        <v>5.3</v>
      </c>
      <c r="F109" s="9">
        <v>-28.19</v>
      </c>
      <c r="G109" s="27"/>
    </row>
    <row r="110" spans="1:7">
      <c r="A110" s="1">
        <v>102099</v>
      </c>
      <c r="B110" s="14">
        <v>7</v>
      </c>
      <c r="C110" s="14">
        <v>3</v>
      </c>
      <c r="D110" s="2">
        <v>6.2370000000000001</v>
      </c>
      <c r="E110" s="3">
        <v>5.3</v>
      </c>
      <c r="F110" s="9">
        <v>-28.03</v>
      </c>
      <c r="G110" s="27"/>
    </row>
    <row r="111" spans="1:7">
      <c r="A111" s="1">
        <v>102099</v>
      </c>
      <c r="B111" s="14">
        <v>7</v>
      </c>
      <c r="C111" s="14">
        <v>4</v>
      </c>
      <c r="D111" s="2">
        <v>6.29</v>
      </c>
      <c r="E111" s="3">
        <v>5.3</v>
      </c>
      <c r="F111" s="9">
        <v>-28.04</v>
      </c>
      <c r="G111" s="27"/>
    </row>
    <row r="112" spans="1:7">
      <c r="A112" s="1">
        <v>102099</v>
      </c>
      <c r="B112" s="14">
        <v>7</v>
      </c>
      <c r="C112" s="14">
        <v>5</v>
      </c>
      <c r="D112" s="2">
        <v>6.343</v>
      </c>
      <c r="E112" s="3">
        <v>5.3</v>
      </c>
      <c r="F112" s="9">
        <v>-27.71</v>
      </c>
      <c r="G112" s="27"/>
    </row>
    <row r="113" spans="1:7">
      <c r="A113" s="1">
        <v>102099</v>
      </c>
      <c r="B113" s="14">
        <v>7</v>
      </c>
      <c r="C113" s="14">
        <v>6</v>
      </c>
      <c r="D113" s="2">
        <v>6.3959999999999999</v>
      </c>
      <c r="E113" s="3">
        <v>5.3</v>
      </c>
      <c r="F113" s="9">
        <v>-27.86</v>
      </c>
      <c r="G113" s="27"/>
    </row>
    <row r="114" spans="1:7">
      <c r="A114" s="1">
        <v>102099</v>
      </c>
      <c r="B114" s="14">
        <v>7</v>
      </c>
      <c r="C114" s="14">
        <v>7</v>
      </c>
      <c r="D114" s="2">
        <v>6.4489999999999998</v>
      </c>
      <c r="E114" s="3">
        <v>6.4</v>
      </c>
      <c r="F114" s="9">
        <v>-27.82</v>
      </c>
      <c r="G114" s="27"/>
    </row>
    <row r="115" spans="1:7">
      <c r="A115" s="1">
        <v>102099</v>
      </c>
      <c r="B115" s="14">
        <v>7</v>
      </c>
      <c r="C115" s="14">
        <v>8</v>
      </c>
      <c r="D115" s="2">
        <v>6.5129999999999999</v>
      </c>
      <c r="E115" s="3">
        <v>6.4</v>
      </c>
      <c r="F115" s="9">
        <v>-26.53</v>
      </c>
      <c r="G115" s="27"/>
    </row>
    <row r="116" spans="1:7">
      <c r="A116" s="1">
        <v>102099</v>
      </c>
      <c r="B116" s="14">
        <v>7</v>
      </c>
      <c r="C116" s="14">
        <v>9</v>
      </c>
      <c r="D116" s="2">
        <v>6.577</v>
      </c>
      <c r="E116" s="3">
        <v>5.3</v>
      </c>
      <c r="F116" s="9">
        <v>-27.74</v>
      </c>
      <c r="G116" s="27"/>
    </row>
    <row r="117" spans="1:7">
      <c r="A117" s="1">
        <v>102099</v>
      </c>
      <c r="B117" s="14">
        <v>7</v>
      </c>
      <c r="C117" s="14">
        <v>10</v>
      </c>
      <c r="D117" s="2">
        <v>6.63</v>
      </c>
      <c r="E117" s="3">
        <v>5.3</v>
      </c>
      <c r="F117" s="9">
        <v>-27.83</v>
      </c>
      <c r="G117" s="27"/>
    </row>
    <row r="118" spans="1:7">
      <c r="A118" s="1">
        <v>102099</v>
      </c>
      <c r="B118" s="14">
        <v>7</v>
      </c>
      <c r="C118" s="14">
        <v>11</v>
      </c>
      <c r="D118" s="2">
        <v>6.6829999999999998</v>
      </c>
      <c r="E118" s="3">
        <v>5.3</v>
      </c>
      <c r="F118" s="9">
        <v>-28.24</v>
      </c>
      <c r="G118" s="27"/>
    </row>
    <row r="119" spans="1:7">
      <c r="A119" s="1">
        <v>102099</v>
      </c>
      <c r="B119" s="14">
        <v>7</v>
      </c>
      <c r="C119" s="14">
        <v>12</v>
      </c>
      <c r="D119" s="2">
        <v>6.7359999999999998</v>
      </c>
      <c r="E119" s="3">
        <v>6.4</v>
      </c>
      <c r="F119" s="9">
        <v>-27.26</v>
      </c>
      <c r="G119" s="27"/>
    </row>
    <row r="120" spans="1:7">
      <c r="A120" s="1">
        <v>102099</v>
      </c>
      <c r="B120" s="14">
        <v>7</v>
      </c>
      <c r="C120" s="14">
        <v>13</v>
      </c>
      <c r="D120" s="2">
        <v>6.8</v>
      </c>
      <c r="E120" s="3">
        <v>7</v>
      </c>
      <c r="F120" s="9">
        <v>-26.88</v>
      </c>
      <c r="G120" s="27"/>
    </row>
    <row r="121" spans="1:7">
      <c r="A121" s="1">
        <v>102099</v>
      </c>
      <c r="B121" s="14">
        <v>7</v>
      </c>
      <c r="C121" s="14">
        <v>14</v>
      </c>
      <c r="D121" s="2">
        <v>6.87</v>
      </c>
      <c r="E121" s="3">
        <v>7</v>
      </c>
      <c r="F121" s="9">
        <v>-26.06</v>
      </c>
      <c r="G121" s="27"/>
    </row>
    <row r="122" spans="1:7">
      <c r="A122" s="1">
        <v>102099</v>
      </c>
      <c r="B122" s="14">
        <v>7</v>
      </c>
      <c r="C122" s="14">
        <v>15</v>
      </c>
      <c r="D122" s="2">
        <v>6.94</v>
      </c>
      <c r="E122" s="3">
        <v>6.4</v>
      </c>
      <c r="F122" s="9">
        <v>-22.42</v>
      </c>
      <c r="G122" s="27"/>
    </row>
    <row r="123" spans="1:7">
      <c r="A123" s="1">
        <v>102099</v>
      </c>
      <c r="B123" s="14">
        <v>7</v>
      </c>
      <c r="C123" s="14">
        <v>16</v>
      </c>
      <c r="D123" s="2">
        <v>7.0039999999999996</v>
      </c>
      <c r="E123" s="3">
        <v>6.2</v>
      </c>
      <c r="F123" s="9">
        <v>-23.93</v>
      </c>
      <c r="G123" s="27"/>
    </row>
    <row r="124" spans="1:7">
      <c r="A124" s="1">
        <v>102099</v>
      </c>
      <c r="B124" s="14">
        <v>7</v>
      </c>
      <c r="C124" s="14">
        <v>17</v>
      </c>
      <c r="D124" s="2">
        <v>7.0659999999999998</v>
      </c>
      <c r="E124" s="3">
        <v>6.4</v>
      </c>
      <c r="F124" s="9">
        <v>-25.36</v>
      </c>
      <c r="G124" s="27"/>
    </row>
    <row r="125" spans="1:7">
      <c r="A125" s="1">
        <v>102099</v>
      </c>
      <c r="B125" s="14">
        <v>8</v>
      </c>
      <c r="C125" s="14">
        <v>1</v>
      </c>
      <c r="D125" s="2">
        <v>7.13</v>
      </c>
      <c r="E125" s="3">
        <v>6.5</v>
      </c>
      <c r="F125" s="9">
        <v>-28.39</v>
      </c>
      <c r="G125" s="27"/>
    </row>
    <row r="126" spans="1:7">
      <c r="A126" s="1">
        <v>102099</v>
      </c>
      <c r="B126" s="14">
        <v>8</v>
      </c>
      <c r="C126" s="14">
        <v>2</v>
      </c>
      <c r="D126" s="2">
        <v>7.1950000000000003</v>
      </c>
      <c r="E126" s="3">
        <v>6</v>
      </c>
      <c r="F126" s="9">
        <v>-25.76</v>
      </c>
      <c r="G126" s="27"/>
    </row>
    <row r="127" spans="1:7">
      <c r="A127" s="1">
        <v>102099</v>
      </c>
      <c r="B127" s="14">
        <v>8</v>
      </c>
      <c r="C127" s="14">
        <v>3</v>
      </c>
      <c r="D127" s="2">
        <v>7.2549999999999999</v>
      </c>
      <c r="E127" s="3">
        <v>6</v>
      </c>
      <c r="F127" s="9">
        <v>-28.14</v>
      </c>
      <c r="G127" s="27"/>
    </row>
    <row r="128" spans="1:7">
      <c r="A128" s="1">
        <v>102099</v>
      </c>
      <c r="B128" s="14">
        <v>8</v>
      </c>
      <c r="C128" s="14">
        <v>4</v>
      </c>
      <c r="D128" s="2">
        <v>7.3150000000000004</v>
      </c>
      <c r="E128" s="3">
        <v>6</v>
      </c>
      <c r="F128" s="9">
        <v>-25.12</v>
      </c>
      <c r="G128" s="27"/>
    </row>
    <row r="129" spans="1:7">
      <c r="A129" s="1">
        <v>102099</v>
      </c>
      <c r="B129" s="14">
        <v>8</v>
      </c>
      <c r="C129" s="14">
        <v>5</v>
      </c>
      <c r="D129" s="2">
        <v>7.375</v>
      </c>
      <c r="E129" s="3">
        <v>6</v>
      </c>
      <c r="F129" s="9">
        <v>-25.09</v>
      </c>
      <c r="G129" s="27"/>
    </row>
    <row r="130" spans="1:7">
      <c r="A130" s="1">
        <v>102099</v>
      </c>
      <c r="B130" s="14">
        <v>8</v>
      </c>
      <c r="C130" s="14">
        <v>6</v>
      </c>
      <c r="D130" s="2">
        <v>7.4349999999999996</v>
      </c>
      <c r="E130" s="3">
        <v>5</v>
      </c>
      <c r="F130" s="9">
        <v>-24.98</v>
      </c>
      <c r="G130" s="27"/>
    </row>
    <row r="131" spans="1:7">
      <c r="A131" s="1">
        <v>102099</v>
      </c>
      <c r="B131" s="14">
        <v>8</v>
      </c>
      <c r="C131" s="14">
        <v>7</v>
      </c>
      <c r="D131" s="2">
        <v>7.4850000000000003</v>
      </c>
      <c r="E131" s="3">
        <v>5</v>
      </c>
      <c r="F131" s="9">
        <v>-24.73</v>
      </c>
      <c r="G131" s="27"/>
    </row>
    <row r="132" spans="1:7">
      <c r="A132" s="1">
        <v>102099</v>
      </c>
      <c r="B132" s="14">
        <v>8</v>
      </c>
      <c r="C132" s="14">
        <v>8</v>
      </c>
      <c r="D132" s="2">
        <v>7.5350000000000001</v>
      </c>
      <c r="E132" s="3">
        <v>5</v>
      </c>
      <c r="F132" s="9">
        <v>-24.55</v>
      </c>
      <c r="G132" s="27"/>
    </row>
    <row r="133" spans="1:7">
      <c r="A133" s="1">
        <v>102099</v>
      </c>
      <c r="B133" s="14">
        <v>8</v>
      </c>
      <c r="C133" s="14">
        <v>9</v>
      </c>
      <c r="D133" s="2">
        <v>7.585</v>
      </c>
      <c r="E133" s="3">
        <v>5</v>
      </c>
      <c r="F133" s="9">
        <v>-24.83</v>
      </c>
      <c r="G133" s="27"/>
    </row>
    <row r="134" spans="1:7">
      <c r="A134" s="1">
        <v>102099</v>
      </c>
      <c r="B134" s="14">
        <v>8</v>
      </c>
      <c r="C134" s="14">
        <v>10</v>
      </c>
      <c r="D134" s="2">
        <v>7.6349999999999998</v>
      </c>
      <c r="E134" s="3">
        <v>5</v>
      </c>
      <c r="F134" s="9">
        <v>-26.21</v>
      </c>
      <c r="G134" s="27"/>
    </row>
    <row r="135" spans="1:7">
      <c r="A135" s="1">
        <v>102099</v>
      </c>
      <c r="B135" s="14">
        <v>8</v>
      </c>
      <c r="C135" s="14">
        <v>11</v>
      </c>
      <c r="D135" s="2">
        <v>7.6849999999999996</v>
      </c>
      <c r="E135" s="3">
        <v>5</v>
      </c>
      <c r="F135" s="9">
        <v>-25.89</v>
      </c>
      <c r="G135" s="27"/>
    </row>
    <row r="136" spans="1:7">
      <c r="A136" s="1">
        <v>102099</v>
      </c>
      <c r="B136" s="14">
        <v>8</v>
      </c>
      <c r="C136" s="14">
        <v>12</v>
      </c>
      <c r="D136" s="2">
        <v>7.7350000000000003</v>
      </c>
      <c r="E136" s="3">
        <v>6</v>
      </c>
      <c r="F136" s="9">
        <v>-25.46</v>
      </c>
      <c r="G136" s="27"/>
    </row>
    <row r="137" spans="1:7">
      <c r="A137" s="1">
        <v>102099</v>
      </c>
      <c r="B137" s="14">
        <v>8</v>
      </c>
      <c r="C137" s="14">
        <v>13</v>
      </c>
      <c r="D137" s="2">
        <v>7.7949999999999999</v>
      </c>
      <c r="E137" s="3">
        <v>6</v>
      </c>
      <c r="F137" s="9">
        <v>-26.48</v>
      </c>
      <c r="G137" s="27"/>
    </row>
    <row r="138" spans="1:7">
      <c r="A138" s="1">
        <v>102099</v>
      </c>
      <c r="B138" s="14">
        <v>8</v>
      </c>
      <c r="C138" s="14">
        <v>14</v>
      </c>
      <c r="D138" s="2">
        <v>7.8550000000000004</v>
      </c>
      <c r="E138" s="3">
        <v>6</v>
      </c>
      <c r="F138" s="9">
        <v>-27.47</v>
      </c>
      <c r="G138" s="27"/>
    </row>
    <row r="139" spans="1:7">
      <c r="A139" s="1">
        <v>102099</v>
      </c>
      <c r="B139" s="14">
        <v>8</v>
      </c>
      <c r="C139" s="14">
        <v>15</v>
      </c>
      <c r="D139" s="2">
        <v>7.915</v>
      </c>
      <c r="E139" s="3">
        <v>6</v>
      </c>
      <c r="F139" s="9">
        <v>-27.63</v>
      </c>
      <c r="G139" s="27"/>
    </row>
    <row r="140" spans="1:7">
      <c r="A140" s="1">
        <v>102099</v>
      </c>
      <c r="B140" s="14">
        <v>8</v>
      </c>
      <c r="C140" s="14">
        <v>16</v>
      </c>
      <c r="D140" s="2">
        <v>7.9749999999999996</v>
      </c>
      <c r="E140" s="3">
        <v>6.5</v>
      </c>
      <c r="F140" s="9">
        <v>-25.82</v>
      </c>
      <c r="G140" s="27"/>
    </row>
    <row r="141" spans="1:7">
      <c r="A141" s="1">
        <v>102199</v>
      </c>
      <c r="B141" s="14">
        <v>9</v>
      </c>
      <c r="C141" s="14">
        <v>1</v>
      </c>
      <c r="D141" s="2">
        <v>8.0399999999999991</v>
      </c>
      <c r="E141" s="3">
        <v>6.4</v>
      </c>
      <c r="F141" s="9">
        <v>-21.32</v>
      </c>
      <c r="G141" s="27"/>
    </row>
    <row r="142" spans="1:7">
      <c r="A142" s="1">
        <v>102199</v>
      </c>
      <c r="B142" s="14">
        <v>9</v>
      </c>
      <c r="C142" s="14">
        <v>2</v>
      </c>
      <c r="D142" s="2">
        <v>8.1039999999999992</v>
      </c>
      <c r="E142" s="3">
        <v>5.4</v>
      </c>
      <c r="F142" s="9">
        <v>-21.33</v>
      </c>
      <c r="G142" s="27"/>
    </row>
    <row r="143" spans="1:7">
      <c r="A143" s="1">
        <v>102199</v>
      </c>
      <c r="B143" s="14">
        <v>9</v>
      </c>
      <c r="C143" s="14">
        <v>3</v>
      </c>
      <c r="D143" s="2">
        <v>8.1579999999999995</v>
      </c>
      <c r="E143" s="3">
        <v>5</v>
      </c>
      <c r="F143" s="9">
        <v>-21.25</v>
      </c>
      <c r="G143" s="27"/>
    </row>
    <row r="144" spans="1:7">
      <c r="A144" s="1">
        <v>102199</v>
      </c>
      <c r="B144" s="14">
        <v>9</v>
      </c>
      <c r="C144" s="14">
        <v>4</v>
      </c>
      <c r="D144" s="2">
        <v>8.2080000000000002</v>
      </c>
      <c r="E144" s="3">
        <v>6</v>
      </c>
      <c r="F144" s="9">
        <v>-21.69</v>
      </c>
      <c r="G144" s="27"/>
    </row>
    <row r="145" spans="1:7">
      <c r="A145" s="1">
        <v>102199</v>
      </c>
      <c r="B145" s="14">
        <v>9</v>
      </c>
      <c r="C145" s="14">
        <v>5</v>
      </c>
      <c r="D145" s="2">
        <v>8.2680000000000007</v>
      </c>
      <c r="E145" s="3">
        <v>6</v>
      </c>
      <c r="F145" s="9">
        <v>-24.76</v>
      </c>
      <c r="G145" s="27"/>
    </row>
    <row r="146" spans="1:7">
      <c r="A146" s="1">
        <v>102199</v>
      </c>
      <c r="B146" s="14">
        <v>9</v>
      </c>
      <c r="C146" s="14">
        <v>6</v>
      </c>
      <c r="D146" s="2">
        <v>8.3279999999999994</v>
      </c>
      <c r="E146" s="3">
        <v>6.5</v>
      </c>
      <c r="F146" s="9">
        <v>-33.14</v>
      </c>
      <c r="G146" s="27"/>
    </row>
    <row r="147" spans="1:7">
      <c r="A147" s="1">
        <v>102199</v>
      </c>
      <c r="B147" s="14">
        <v>9</v>
      </c>
      <c r="C147" s="14">
        <v>7</v>
      </c>
      <c r="D147" s="2">
        <v>8.3930000000000007</v>
      </c>
      <c r="E147" s="3">
        <v>5.4</v>
      </c>
      <c r="F147" s="9">
        <v>-32.770000000000003</v>
      </c>
      <c r="G147" s="27"/>
    </row>
    <row r="148" spans="1:7">
      <c r="A148" s="1">
        <v>102199</v>
      </c>
      <c r="B148" s="14">
        <v>9</v>
      </c>
      <c r="C148" s="14">
        <v>8</v>
      </c>
      <c r="D148" s="2">
        <v>8.4469999999999992</v>
      </c>
      <c r="E148" s="3">
        <v>5.4</v>
      </c>
      <c r="F148" s="9">
        <v>-29.65</v>
      </c>
      <c r="G148" s="27"/>
    </row>
    <row r="149" spans="1:7">
      <c r="A149" s="1">
        <v>102199</v>
      </c>
      <c r="B149" s="14">
        <v>9</v>
      </c>
      <c r="C149" s="14">
        <v>9</v>
      </c>
      <c r="D149" s="2">
        <v>8.5009999999999994</v>
      </c>
      <c r="E149" s="3">
        <v>5.4</v>
      </c>
      <c r="F149" s="9">
        <v>-25.56</v>
      </c>
      <c r="G149" s="27"/>
    </row>
    <row r="150" spans="1:7">
      <c r="A150" s="1">
        <v>102199</v>
      </c>
      <c r="B150" s="14">
        <v>9</v>
      </c>
      <c r="C150" s="14">
        <v>10</v>
      </c>
      <c r="D150" s="2">
        <v>8.5549999999999997</v>
      </c>
      <c r="E150" s="3">
        <v>5.4</v>
      </c>
      <c r="F150" s="9">
        <v>-24.94</v>
      </c>
      <c r="G150" s="27"/>
    </row>
    <row r="151" spans="1:7">
      <c r="A151" s="1">
        <v>102199</v>
      </c>
      <c r="B151" s="14">
        <v>9</v>
      </c>
      <c r="C151" s="14">
        <v>11</v>
      </c>
      <c r="D151" s="2">
        <v>8.609</v>
      </c>
      <c r="E151" s="3">
        <v>5.4</v>
      </c>
      <c r="F151" s="9">
        <v>-23.78</v>
      </c>
      <c r="G151" s="27"/>
    </row>
    <row r="152" spans="1:7">
      <c r="A152" s="1">
        <v>102199</v>
      </c>
      <c r="B152" s="14">
        <v>9</v>
      </c>
      <c r="C152" s="14">
        <v>12</v>
      </c>
      <c r="D152" s="2">
        <v>8.6630000000000003</v>
      </c>
      <c r="E152" s="3">
        <v>5.4</v>
      </c>
      <c r="F152" s="9">
        <v>-23.39</v>
      </c>
      <c r="G152" s="27"/>
    </row>
    <row r="153" spans="1:7">
      <c r="A153" s="1">
        <v>102199</v>
      </c>
      <c r="B153" s="14">
        <v>9</v>
      </c>
      <c r="C153" s="14">
        <v>13</v>
      </c>
      <c r="D153" s="2">
        <v>8.7170000000000005</v>
      </c>
      <c r="E153" s="3">
        <v>5.4</v>
      </c>
      <c r="F153" s="9">
        <v>-22.17</v>
      </c>
      <c r="G153" s="27"/>
    </row>
    <row r="154" spans="1:7">
      <c r="A154" s="1">
        <v>102199</v>
      </c>
      <c r="B154" s="14">
        <v>9</v>
      </c>
      <c r="C154" s="14">
        <v>14</v>
      </c>
      <c r="D154" s="2">
        <v>8.7710000000000008</v>
      </c>
      <c r="E154" s="3">
        <v>6.5</v>
      </c>
      <c r="F154" s="9">
        <v>-22.25</v>
      </c>
      <c r="G154" s="27"/>
    </row>
    <row r="155" spans="1:7">
      <c r="A155" s="1">
        <v>102199</v>
      </c>
      <c r="B155" s="14">
        <v>9</v>
      </c>
      <c r="C155" s="14">
        <v>15</v>
      </c>
      <c r="D155" s="2">
        <v>8.8360000000000003</v>
      </c>
      <c r="E155" s="3">
        <v>6.4</v>
      </c>
      <c r="F155" s="9">
        <v>-22.71</v>
      </c>
      <c r="G155" s="27"/>
    </row>
    <row r="156" spans="1:7">
      <c r="A156" s="1">
        <v>102199</v>
      </c>
      <c r="B156" s="14">
        <v>9</v>
      </c>
      <c r="C156" s="14">
        <v>16</v>
      </c>
      <c r="D156" s="2">
        <v>8.9</v>
      </c>
      <c r="E156" s="3">
        <v>5</v>
      </c>
      <c r="F156" s="9">
        <v>-23.3</v>
      </c>
      <c r="G156" s="27"/>
    </row>
    <row r="157" spans="1:7">
      <c r="A157" s="1">
        <v>102199</v>
      </c>
      <c r="B157" s="14">
        <v>9</v>
      </c>
      <c r="C157" s="14">
        <v>17</v>
      </c>
      <c r="D157" s="2">
        <v>8.9499999999999993</v>
      </c>
      <c r="E157" s="3">
        <v>6</v>
      </c>
      <c r="F157" s="9">
        <v>-23.21</v>
      </c>
      <c r="G157" s="27"/>
    </row>
    <row r="158" spans="1:7">
      <c r="A158" s="1">
        <v>102199</v>
      </c>
      <c r="B158" s="14">
        <v>10</v>
      </c>
      <c r="C158" s="14">
        <v>1</v>
      </c>
      <c r="D158" s="2">
        <v>9.01</v>
      </c>
      <c r="E158" s="3">
        <v>7.8</v>
      </c>
      <c r="F158" s="9">
        <v>-20.83</v>
      </c>
      <c r="G158" s="27"/>
    </row>
    <row r="159" spans="1:7">
      <c r="A159" s="1">
        <v>102199</v>
      </c>
      <c r="B159" s="14">
        <v>10</v>
      </c>
      <c r="C159" s="14">
        <v>2</v>
      </c>
      <c r="D159" s="2">
        <v>9.0879999999999992</v>
      </c>
      <c r="E159" s="3">
        <v>7</v>
      </c>
      <c r="F159" s="9">
        <v>-21.18</v>
      </c>
      <c r="G159" s="27"/>
    </row>
    <row r="160" spans="1:7">
      <c r="A160" s="1">
        <v>102199</v>
      </c>
      <c r="B160" s="14">
        <v>10</v>
      </c>
      <c r="C160" s="14">
        <v>3</v>
      </c>
      <c r="D160" s="2">
        <v>9.1579999999999995</v>
      </c>
      <c r="E160" s="3">
        <v>9</v>
      </c>
      <c r="F160" s="9">
        <v>-29.38</v>
      </c>
      <c r="G160" s="27"/>
    </row>
    <row r="161" spans="1:7">
      <c r="A161" s="1">
        <v>102199</v>
      </c>
      <c r="B161" s="14">
        <v>10</v>
      </c>
      <c r="C161" s="14">
        <v>4</v>
      </c>
      <c r="D161" s="2">
        <v>9.2479999999999993</v>
      </c>
      <c r="E161" s="3">
        <v>9</v>
      </c>
      <c r="F161" s="9">
        <v>-26.2</v>
      </c>
      <c r="G161" s="27"/>
    </row>
    <row r="162" spans="1:7">
      <c r="A162" s="1">
        <v>102199</v>
      </c>
      <c r="B162" s="14">
        <v>10</v>
      </c>
      <c r="C162" s="14">
        <v>5</v>
      </c>
      <c r="D162" s="2">
        <v>9.3379999999999992</v>
      </c>
      <c r="E162" s="3">
        <v>7</v>
      </c>
      <c r="F162" s="9">
        <v>-25.33</v>
      </c>
      <c r="G162" s="27"/>
    </row>
    <row r="163" spans="1:7">
      <c r="A163" s="1">
        <v>102199</v>
      </c>
      <c r="B163" s="14">
        <v>10</v>
      </c>
      <c r="C163" s="14">
        <v>6</v>
      </c>
      <c r="D163" s="2">
        <v>9.4079999999999995</v>
      </c>
      <c r="E163" s="3">
        <v>7</v>
      </c>
      <c r="F163" s="9">
        <v>-24.88</v>
      </c>
      <c r="G163" s="27"/>
    </row>
    <row r="164" spans="1:7">
      <c r="A164" s="1">
        <v>102199</v>
      </c>
      <c r="B164" s="14">
        <v>10</v>
      </c>
      <c r="C164" s="14">
        <v>7</v>
      </c>
      <c r="D164" s="2">
        <v>9.4779999999999998</v>
      </c>
      <c r="E164" s="3">
        <v>5</v>
      </c>
      <c r="F164" s="9">
        <v>-21.74</v>
      </c>
      <c r="G164" s="27"/>
    </row>
    <row r="165" spans="1:7">
      <c r="A165" s="1">
        <v>102199</v>
      </c>
      <c r="B165" s="14">
        <v>10</v>
      </c>
      <c r="C165" s="14">
        <v>8</v>
      </c>
      <c r="D165" s="2">
        <v>9.5280000000000005</v>
      </c>
      <c r="E165" s="3">
        <v>7</v>
      </c>
      <c r="F165" s="9">
        <v>-20.7</v>
      </c>
      <c r="G165" s="27"/>
    </row>
    <row r="166" spans="1:7">
      <c r="A166" s="1">
        <v>102199</v>
      </c>
      <c r="B166" s="14">
        <v>10</v>
      </c>
      <c r="C166" s="14">
        <v>9</v>
      </c>
      <c r="D166" s="2">
        <v>9.5980000000000008</v>
      </c>
      <c r="E166" s="3">
        <v>7</v>
      </c>
      <c r="F166" s="9">
        <v>-22.53</v>
      </c>
      <c r="G166" s="27"/>
    </row>
    <row r="167" spans="1:7">
      <c r="A167" s="1">
        <v>102199</v>
      </c>
      <c r="B167" s="14">
        <v>10</v>
      </c>
      <c r="C167" s="14">
        <v>10</v>
      </c>
      <c r="D167" s="2">
        <v>9.6679999999999993</v>
      </c>
      <c r="E167" s="3">
        <v>6</v>
      </c>
      <c r="F167" s="9">
        <v>-28.28</v>
      </c>
      <c r="G167" s="27"/>
    </row>
    <row r="168" spans="1:7">
      <c r="A168" s="1">
        <v>102199</v>
      </c>
      <c r="B168" s="14">
        <v>10</v>
      </c>
      <c r="C168" s="14">
        <v>11</v>
      </c>
      <c r="D168" s="2">
        <v>9.7279999999999998</v>
      </c>
      <c r="E168" s="3">
        <v>6</v>
      </c>
      <c r="F168" s="9">
        <v>-29.34</v>
      </c>
      <c r="G168" s="27"/>
    </row>
    <row r="169" spans="1:7">
      <c r="A169" s="1">
        <v>102199</v>
      </c>
      <c r="B169" s="14">
        <v>10</v>
      </c>
      <c r="C169" s="14">
        <v>12</v>
      </c>
      <c r="D169" s="2">
        <v>9.7880000000000003</v>
      </c>
      <c r="E169" s="3">
        <v>6</v>
      </c>
      <c r="F169" s="9">
        <v>-28.37</v>
      </c>
      <c r="G169" s="27"/>
    </row>
    <row r="170" spans="1:7">
      <c r="A170" s="1">
        <v>102199</v>
      </c>
      <c r="B170" s="14">
        <v>10</v>
      </c>
      <c r="C170" s="14">
        <v>13</v>
      </c>
      <c r="D170" s="2">
        <v>9.8480000000000008</v>
      </c>
      <c r="E170" s="3">
        <v>5.5</v>
      </c>
      <c r="F170" s="9">
        <v>-27.46</v>
      </c>
      <c r="G170" s="27"/>
    </row>
    <row r="171" spans="1:7">
      <c r="A171" s="1">
        <v>102199</v>
      </c>
      <c r="B171" s="14">
        <v>10</v>
      </c>
      <c r="C171" s="14">
        <v>14</v>
      </c>
      <c r="D171" s="2">
        <v>9.9030000000000005</v>
      </c>
      <c r="E171" s="3">
        <v>5.5</v>
      </c>
      <c r="F171" s="9">
        <v>-27.14</v>
      </c>
      <c r="G171" s="27"/>
    </row>
    <row r="172" spans="1:7">
      <c r="A172" s="1">
        <v>102199</v>
      </c>
      <c r="B172" s="14">
        <v>10</v>
      </c>
      <c r="C172" s="14">
        <v>15</v>
      </c>
      <c r="D172" s="2">
        <v>9.9580000000000002</v>
      </c>
      <c r="E172" s="3">
        <v>6.2</v>
      </c>
      <c r="F172" s="9">
        <v>-26.62</v>
      </c>
      <c r="G172" s="27"/>
    </row>
    <row r="173" spans="1:7">
      <c r="A173" s="1">
        <v>102299</v>
      </c>
      <c r="B173" s="14">
        <v>11</v>
      </c>
      <c r="C173" s="14">
        <v>1</v>
      </c>
      <c r="D173" s="2">
        <v>10.02</v>
      </c>
      <c r="E173" s="3">
        <v>6</v>
      </c>
      <c r="F173" s="9">
        <v>-26.36</v>
      </c>
      <c r="G173" s="27"/>
    </row>
    <row r="174" spans="1:7">
      <c r="A174" s="1">
        <v>102299</v>
      </c>
      <c r="B174" s="14">
        <v>11</v>
      </c>
      <c r="C174" s="14">
        <v>2</v>
      </c>
      <c r="D174" s="2">
        <v>10.08</v>
      </c>
      <c r="E174" s="3">
        <v>5</v>
      </c>
      <c r="F174" s="9">
        <v>-24.09</v>
      </c>
      <c r="G174" s="27"/>
    </row>
    <row r="175" spans="1:7">
      <c r="A175" s="1">
        <v>102299</v>
      </c>
      <c r="B175" s="14">
        <v>11</v>
      </c>
      <c r="C175" s="14">
        <v>3</v>
      </c>
      <c r="D175" s="2">
        <v>10.130000000000001</v>
      </c>
      <c r="E175" s="3">
        <v>6</v>
      </c>
      <c r="F175" s="9">
        <v>-25.99</v>
      </c>
      <c r="G175" s="27"/>
    </row>
    <row r="176" spans="1:7">
      <c r="A176" s="1">
        <v>102299</v>
      </c>
      <c r="B176" s="14">
        <v>11</v>
      </c>
      <c r="C176" s="14">
        <v>4</v>
      </c>
      <c r="D176" s="2">
        <v>10.19</v>
      </c>
      <c r="E176" s="3">
        <v>6.5</v>
      </c>
      <c r="F176" s="9">
        <v>-28.4</v>
      </c>
      <c r="G176" s="27"/>
    </row>
    <row r="177" spans="1:7">
      <c r="A177" s="1">
        <v>102299</v>
      </c>
      <c r="B177" s="14">
        <v>11</v>
      </c>
      <c r="C177" s="14">
        <v>5</v>
      </c>
      <c r="D177" s="2">
        <v>10.255000000000001</v>
      </c>
      <c r="E177" s="3">
        <v>5.2</v>
      </c>
      <c r="F177" s="9">
        <v>-29.2</v>
      </c>
      <c r="G177" s="27"/>
    </row>
    <row r="178" spans="1:7">
      <c r="A178" s="1">
        <v>102299</v>
      </c>
      <c r="B178" s="14">
        <v>11</v>
      </c>
      <c r="C178" s="14">
        <v>6</v>
      </c>
      <c r="D178" s="2">
        <v>10.307</v>
      </c>
      <c r="E178" s="3">
        <v>5.2</v>
      </c>
      <c r="F178" s="9">
        <v>-29.97</v>
      </c>
      <c r="G178" s="27"/>
    </row>
    <row r="179" spans="1:7">
      <c r="A179" s="1">
        <v>102299</v>
      </c>
      <c r="B179" s="14">
        <v>11</v>
      </c>
      <c r="C179" s="14">
        <v>7</v>
      </c>
      <c r="D179" s="2">
        <v>10.359</v>
      </c>
      <c r="E179" s="3">
        <v>5.0999999999999996</v>
      </c>
      <c r="F179" s="9">
        <v>-27.54</v>
      </c>
      <c r="G179" s="27"/>
    </row>
    <row r="180" spans="1:7">
      <c r="A180" s="1">
        <v>102299</v>
      </c>
      <c r="B180" s="14">
        <v>11</v>
      </c>
      <c r="C180" s="14">
        <v>8</v>
      </c>
      <c r="D180" s="2">
        <v>10.41</v>
      </c>
      <c r="E180" s="3">
        <v>5.5</v>
      </c>
      <c r="F180" s="9">
        <v>-26.37</v>
      </c>
      <c r="G180" s="27"/>
    </row>
    <row r="181" spans="1:7">
      <c r="A181" s="1">
        <v>102299</v>
      </c>
      <c r="B181" s="14">
        <v>11</v>
      </c>
      <c r="C181" s="14">
        <v>9</v>
      </c>
      <c r="D181" s="2">
        <v>10.465</v>
      </c>
      <c r="E181" s="3">
        <v>6.5</v>
      </c>
      <c r="F181" s="9">
        <v>-26.73</v>
      </c>
      <c r="G181" s="27"/>
    </row>
    <row r="182" spans="1:7">
      <c r="A182" s="1">
        <v>102299</v>
      </c>
      <c r="B182" s="14">
        <v>11</v>
      </c>
      <c r="C182" s="14">
        <v>10</v>
      </c>
      <c r="D182" s="2">
        <v>10.53</v>
      </c>
      <c r="E182" s="3">
        <v>6</v>
      </c>
      <c r="F182" s="9">
        <v>-27.48</v>
      </c>
      <c r="G182" s="27"/>
    </row>
    <row r="183" spans="1:7">
      <c r="A183" s="1">
        <v>102299</v>
      </c>
      <c r="B183" s="14">
        <v>11</v>
      </c>
      <c r="C183" s="14">
        <v>11</v>
      </c>
      <c r="D183" s="2">
        <v>10.59</v>
      </c>
      <c r="E183" s="3">
        <v>5</v>
      </c>
      <c r="F183" s="9">
        <v>-27.83</v>
      </c>
      <c r="G183" s="27"/>
    </row>
    <row r="184" spans="1:7">
      <c r="A184" s="1">
        <v>102299</v>
      </c>
      <c r="B184" s="14">
        <v>11</v>
      </c>
      <c r="C184" s="14">
        <v>12</v>
      </c>
      <c r="D184" s="2">
        <v>10.64</v>
      </c>
      <c r="E184" s="3">
        <v>5</v>
      </c>
      <c r="F184" s="9">
        <v>-28.05</v>
      </c>
      <c r="G184" s="27"/>
    </row>
    <row r="185" spans="1:7">
      <c r="A185" s="1">
        <v>102299</v>
      </c>
      <c r="B185" s="14">
        <v>11</v>
      </c>
      <c r="C185" s="14">
        <v>13</v>
      </c>
      <c r="D185" s="2">
        <v>10.69</v>
      </c>
      <c r="E185" s="3">
        <v>5</v>
      </c>
      <c r="F185" s="9">
        <v>-27.96</v>
      </c>
      <c r="G185" s="27"/>
    </row>
    <row r="186" spans="1:7">
      <c r="A186" s="1">
        <v>102299</v>
      </c>
      <c r="B186" s="14">
        <v>11</v>
      </c>
      <c r="C186" s="14">
        <v>14</v>
      </c>
      <c r="D186" s="2">
        <v>10.74</v>
      </c>
      <c r="E186" s="3">
        <v>6</v>
      </c>
      <c r="F186" s="9">
        <v>-27.06</v>
      </c>
      <c r="G186" s="27"/>
    </row>
    <row r="187" spans="1:7">
      <c r="A187" s="1">
        <v>102299</v>
      </c>
      <c r="B187" s="14">
        <v>11</v>
      </c>
      <c r="C187" s="14">
        <v>15</v>
      </c>
      <c r="D187" s="2">
        <v>10.8</v>
      </c>
      <c r="E187" s="3">
        <v>6</v>
      </c>
      <c r="F187" s="9">
        <v>-25.11</v>
      </c>
      <c r="G187" s="27"/>
    </row>
    <row r="188" spans="1:7">
      <c r="A188" s="1">
        <v>102299</v>
      </c>
      <c r="B188" s="14">
        <v>11</v>
      </c>
      <c r="C188" s="14">
        <v>16</v>
      </c>
      <c r="D188" s="2">
        <v>10.86</v>
      </c>
      <c r="E188" s="3">
        <v>5</v>
      </c>
      <c r="F188" s="9">
        <v>-24.17</v>
      </c>
      <c r="G188" s="27"/>
    </row>
    <row r="189" spans="1:7">
      <c r="A189" s="1">
        <v>102299</v>
      </c>
      <c r="B189" s="14">
        <v>11</v>
      </c>
      <c r="C189" s="14">
        <v>17</v>
      </c>
      <c r="D189" s="2">
        <v>10.91</v>
      </c>
      <c r="E189" s="3">
        <v>5</v>
      </c>
      <c r="F189" s="9">
        <v>-21.83</v>
      </c>
      <c r="G189" s="27"/>
    </row>
    <row r="190" spans="1:7">
      <c r="A190" s="1">
        <v>102299</v>
      </c>
      <c r="B190" s="14">
        <v>11</v>
      </c>
      <c r="C190" s="14">
        <v>18</v>
      </c>
      <c r="D190" s="2">
        <v>10.96</v>
      </c>
      <c r="E190" s="3">
        <v>6</v>
      </c>
      <c r="F190" s="9">
        <v>-20.6</v>
      </c>
      <c r="G190" s="27"/>
    </row>
    <row r="191" spans="1:7">
      <c r="A191" s="1">
        <v>102299</v>
      </c>
      <c r="B191" s="14">
        <v>12</v>
      </c>
      <c r="C191" s="14">
        <v>1</v>
      </c>
      <c r="D191" s="2">
        <v>11.02</v>
      </c>
      <c r="E191" s="3">
        <v>6.5</v>
      </c>
      <c r="F191" s="9">
        <v>-21.13</v>
      </c>
      <c r="G191" s="27"/>
    </row>
    <row r="192" spans="1:7">
      <c r="A192" s="1">
        <v>102299</v>
      </c>
      <c r="B192" s="14">
        <v>12</v>
      </c>
      <c r="C192" s="14">
        <v>2</v>
      </c>
      <c r="D192" s="2">
        <v>11.085000000000001</v>
      </c>
      <c r="E192" s="3">
        <v>5</v>
      </c>
      <c r="F192" s="9">
        <v>-21.99</v>
      </c>
      <c r="G192" s="27"/>
    </row>
    <row r="193" spans="1:7">
      <c r="A193" s="1">
        <v>102299</v>
      </c>
      <c r="B193" s="14">
        <v>12</v>
      </c>
      <c r="C193" s="14">
        <v>3</v>
      </c>
      <c r="D193" s="2">
        <v>11.135</v>
      </c>
      <c r="E193" s="3">
        <v>5</v>
      </c>
      <c r="F193" s="9">
        <v>-22.73</v>
      </c>
      <c r="G193" s="27"/>
    </row>
    <row r="194" spans="1:7">
      <c r="A194" s="1">
        <v>102299</v>
      </c>
      <c r="B194" s="14">
        <v>12</v>
      </c>
      <c r="C194" s="14">
        <v>4</v>
      </c>
      <c r="D194" s="2">
        <v>11.185</v>
      </c>
      <c r="E194" s="3">
        <v>5</v>
      </c>
      <c r="F194" s="9">
        <v>-23.61</v>
      </c>
      <c r="G194" s="27"/>
    </row>
    <row r="195" spans="1:7">
      <c r="A195" s="1">
        <v>102299</v>
      </c>
      <c r="B195" s="14">
        <v>12</v>
      </c>
      <c r="C195" s="14">
        <v>5</v>
      </c>
      <c r="D195" s="2">
        <v>11.234999999999999</v>
      </c>
      <c r="E195" s="3">
        <v>5</v>
      </c>
      <c r="F195" s="9">
        <v>-24.33</v>
      </c>
      <c r="G195" s="27"/>
    </row>
    <row r="196" spans="1:7">
      <c r="A196" s="1">
        <v>102299</v>
      </c>
      <c r="B196" s="14">
        <v>12</v>
      </c>
      <c r="C196" s="14">
        <v>6</v>
      </c>
      <c r="D196" s="2">
        <v>11.285</v>
      </c>
      <c r="E196" s="3">
        <v>5</v>
      </c>
      <c r="F196" s="9">
        <v>-25.6</v>
      </c>
      <c r="G196" s="27"/>
    </row>
    <row r="197" spans="1:7">
      <c r="A197" s="1">
        <v>102299</v>
      </c>
      <c r="B197" s="14">
        <v>12</v>
      </c>
      <c r="C197" s="14">
        <v>7</v>
      </c>
      <c r="D197" s="2">
        <v>11.335000000000001</v>
      </c>
      <c r="E197" s="3">
        <v>5</v>
      </c>
      <c r="F197" s="9">
        <v>-26.67</v>
      </c>
      <c r="G197" s="27"/>
    </row>
    <row r="198" spans="1:7">
      <c r="A198" s="1">
        <v>102299</v>
      </c>
      <c r="B198" s="14">
        <v>12</v>
      </c>
      <c r="C198" s="14">
        <v>8</v>
      </c>
      <c r="D198" s="2">
        <v>11.385</v>
      </c>
      <c r="E198" s="3">
        <v>6</v>
      </c>
      <c r="F198" s="9">
        <v>-27.6</v>
      </c>
      <c r="G198" s="27"/>
    </row>
    <row r="199" spans="1:7">
      <c r="A199" s="1">
        <v>102299</v>
      </c>
      <c r="B199" s="14">
        <v>12</v>
      </c>
      <c r="C199" s="14">
        <v>9</v>
      </c>
      <c r="D199" s="2">
        <v>11.445</v>
      </c>
      <c r="E199" s="3">
        <v>6</v>
      </c>
      <c r="F199" s="9">
        <v>-29.47</v>
      </c>
      <c r="G199" s="27"/>
    </row>
    <row r="200" spans="1:7">
      <c r="A200" s="1">
        <v>102299</v>
      </c>
      <c r="B200" s="14">
        <v>12</v>
      </c>
      <c r="C200" s="14">
        <v>10</v>
      </c>
      <c r="D200" s="2">
        <v>11.505000000000001</v>
      </c>
      <c r="E200" s="3">
        <v>5</v>
      </c>
      <c r="F200" s="9">
        <v>-30</v>
      </c>
      <c r="G200" s="27"/>
    </row>
    <row r="201" spans="1:7">
      <c r="A201" s="1">
        <v>102299</v>
      </c>
      <c r="B201" s="14">
        <v>12</v>
      </c>
      <c r="C201" s="14">
        <v>11</v>
      </c>
      <c r="D201" s="2">
        <v>11.555</v>
      </c>
      <c r="E201" s="3">
        <v>5</v>
      </c>
      <c r="F201" s="9">
        <v>-29.56</v>
      </c>
      <c r="G201" s="27"/>
    </row>
    <row r="202" spans="1:7">
      <c r="A202" s="1">
        <v>102299</v>
      </c>
      <c r="B202" s="14">
        <v>12</v>
      </c>
      <c r="C202" s="14">
        <v>12</v>
      </c>
      <c r="D202" s="2">
        <v>11.605</v>
      </c>
      <c r="E202" s="3">
        <v>5.5</v>
      </c>
      <c r="F202" s="9">
        <v>-28.95</v>
      </c>
      <c r="G202" s="27"/>
    </row>
    <row r="203" spans="1:7">
      <c r="A203" s="1">
        <v>102299</v>
      </c>
      <c r="B203" s="14">
        <v>12</v>
      </c>
      <c r="C203" s="14">
        <v>13</v>
      </c>
      <c r="D203" s="2">
        <v>11.66</v>
      </c>
      <c r="E203" s="3">
        <v>6</v>
      </c>
      <c r="F203" s="9">
        <v>-28.17</v>
      </c>
      <c r="G203" s="27"/>
    </row>
    <row r="204" spans="1:7">
      <c r="A204" s="1">
        <v>102299</v>
      </c>
      <c r="B204" s="14">
        <v>12</v>
      </c>
      <c r="C204" s="14">
        <v>14</v>
      </c>
      <c r="D204" s="2">
        <v>11.72</v>
      </c>
      <c r="E204" s="3">
        <v>6</v>
      </c>
      <c r="F204" s="9">
        <v>-27.29</v>
      </c>
      <c r="G204" s="27"/>
    </row>
    <row r="205" spans="1:7">
      <c r="A205" s="1">
        <v>102299</v>
      </c>
      <c r="B205" s="14">
        <v>12</v>
      </c>
      <c r="C205" s="14">
        <v>15</v>
      </c>
      <c r="D205" s="2">
        <v>11.78</v>
      </c>
      <c r="E205" s="3">
        <v>6</v>
      </c>
      <c r="F205" s="9">
        <v>-26.61</v>
      </c>
      <c r="G205" s="27"/>
    </row>
    <row r="206" spans="1:7">
      <c r="A206" s="1">
        <v>102299</v>
      </c>
      <c r="B206" s="14">
        <v>12</v>
      </c>
      <c r="C206" s="14">
        <v>16</v>
      </c>
      <c r="D206" s="2">
        <v>11.84</v>
      </c>
      <c r="E206" s="3">
        <v>5</v>
      </c>
      <c r="F206" s="9">
        <v>-24.78</v>
      </c>
      <c r="G206" s="27"/>
    </row>
    <row r="207" spans="1:7">
      <c r="A207" s="1">
        <v>102299</v>
      </c>
      <c r="B207" s="14">
        <v>12</v>
      </c>
      <c r="C207" s="14">
        <v>17</v>
      </c>
      <c r="D207" s="2">
        <v>11.89</v>
      </c>
      <c r="E207" s="3">
        <v>5</v>
      </c>
      <c r="F207" s="9">
        <v>-23.98</v>
      </c>
      <c r="G207" s="27"/>
    </row>
    <row r="208" spans="1:7">
      <c r="A208" s="1">
        <v>102299</v>
      </c>
      <c r="B208" s="14">
        <v>12</v>
      </c>
      <c r="C208" s="14">
        <v>18</v>
      </c>
      <c r="D208" s="2">
        <v>11.94</v>
      </c>
      <c r="E208" s="3">
        <v>5</v>
      </c>
      <c r="F208" s="9">
        <v>-23.31</v>
      </c>
      <c r="G208" s="27"/>
    </row>
    <row r="209" spans="1:7">
      <c r="A209" s="1">
        <v>102299</v>
      </c>
      <c r="B209" s="14">
        <v>12</v>
      </c>
      <c r="C209" s="14">
        <v>19</v>
      </c>
      <c r="D209" s="2">
        <v>11.99</v>
      </c>
      <c r="E209" s="3">
        <v>6</v>
      </c>
      <c r="F209" s="9">
        <v>-26.56</v>
      </c>
      <c r="G209" s="27"/>
    </row>
    <row r="210" spans="1:7">
      <c r="A210" s="1">
        <v>102599</v>
      </c>
      <c r="B210" s="14">
        <v>13</v>
      </c>
      <c r="C210" s="14">
        <v>1</v>
      </c>
      <c r="D210" s="2">
        <v>12.05</v>
      </c>
      <c r="E210" s="3">
        <v>6.2</v>
      </c>
      <c r="F210" s="9">
        <v>-28.48</v>
      </c>
      <c r="G210" s="27"/>
    </row>
    <row r="211" spans="1:7">
      <c r="A211" s="1">
        <v>102599</v>
      </c>
      <c r="B211" s="14">
        <v>13</v>
      </c>
      <c r="C211" s="14">
        <v>2</v>
      </c>
      <c r="D211" s="2">
        <v>12.112</v>
      </c>
      <c r="E211" s="3">
        <v>5.2</v>
      </c>
      <c r="F211" s="9">
        <v>-28.37</v>
      </c>
      <c r="G211" s="27"/>
    </row>
    <row r="212" spans="1:7">
      <c r="A212" s="1">
        <v>102599</v>
      </c>
      <c r="B212" s="14">
        <v>13</v>
      </c>
      <c r="C212" s="14">
        <v>3</v>
      </c>
      <c r="D212" s="2">
        <v>12.164</v>
      </c>
      <c r="E212" s="3">
        <v>5.2</v>
      </c>
      <c r="F212" s="9">
        <v>-28.14</v>
      </c>
      <c r="G212" s="27"/>
    </row>
    <row r="213" spans="1:7">
      <c r="A213" s="1">
        <v>102599</v>
      </c>
      <c r="B213" s="14">
        <v>13</v>
      </c>
      <c r="C213" s="14">
        <v>4</v>
      </c>
      <c r="D213" s="2">
        <v>12.215999999999999</v>
      </c>
      <c r="E213" s="3">
        <v>5.2</v>
      </c>
      <c r="F213" s="9">
        <v>-27.41</v>
      </c>
      <c r="G213" s="27"/>
    </row>
    <row r="214" spans="1:7">
      <c r="A214" s="1">
        <v>102599</v>
      </c>
      <c r="B214" s="14">
        <v>13</v>
      </c>
      <c r="C214" s="14">
        <v>5</v>
      </c>
      <c r="D214" s="2">
        <v>12.268000000000001</v>
      </c>
      <c r="E214" s="3">
        <v>6.2</v>
      </c>
      <c r="F214" s="9">
        <v>-26.29</v>
      </c>
      <c r="G214" s="27"/>
    </row>
    <row r="215" spans="1:7">
      <c r="A215" s="1">
        <v>102599</v>
      </c>
      <c r="B215" s="14">
        <v>13</v>
      </c>
      <c r="C215" s="14">
        <v>6</v>
      </c>
      <c r="D215" s="2">
        <v>12.33</v>
      </c>
      <c r="E215" s="3">
        <v>6</v>
      </c>
      <c r="F215" s="9">
        <v>-23.46</v>
      </c>
      <c r="G215" s="27"/>
    </row>
    <row r="216" spans="1:7">
      <c r="A216" s="1">
        <v>102599</v>
      </c>
      <c r="B216" s="14">
        <v>13</v>
      </c>
      <c r="C216" s="14">
        <v>7</v>
      </c>
      <c r="D216" s="2">
        <v>12.39</v>
      </c>
      <c r="E216" s="3">
        <v>5</v>
      </c>
      <c r="F216" s="9">
        <v>-24.33</v>
      </c>
      <c r="G216" s="27"/>
    </row>
    <row r="217" spans="1:7">
      <c r="A217" s="1">
        <v>102599</v>
      </c>
      <c r="B217" s="14">
        <v>13</v>
      </c>
      <c r="C217" s="14">
        <v>8</v>
      </c>
      <c r="D217" s="2">
        <v>12.44</v>
      </c>
      <c r="E217" s="3">
        <v>5</v>
      </c>
      <c r="F217" s="9">
        <v>-24.24</v>
      </c>
      <c r="G217" s="27"/>
    </row>
    <row r="218" spans="1:7">
      <c r="A218" s="1">
        <v>102599</v>
      </c>
      <c r="B218" s="14">
        <v>13</v>
      </c>
      <c r="C218" s="14">
        <v>9</v>
      </c>
      <c r="D218" s="2">
        <v>12.49</v>
      </c>
      <c r="E218" s="3">
        <v>5</v>
      </c>
      <c r="F218" s="9">
        <v>-24.46</v>
      </c>
      <c r="G218" s="27"/>
    </row>
    <row r="219" spans="1:7">
      <c r="A219" s="1">
        <v>102599</v>
      </c>
      <c r="B219" s="14">
        <v>13</v>
      </c>
      <c r="C219" s="14">
        <v>10</v>
      </c>
      <c r="D219" s="2">
        <v>12.54</v>
      </c>
      <c r="E219" s="3">
        <v>5</v>
      </c>
      <c r="F219" s="9">
        <v>-27.6</v>
      </c>
      <c r="G219" s="27"/>
    </row>
    <row r="220" spans="1:7">
      <c r="A220" s="1">
        <v>102599</v>
      </c>
      <c r="B220" s="14">
        <v>13</v>
      </c>
      <c r="C220" s="14">
        <v>11</v>
      </c>
      <c r="D220" s="2">
        <v>12.59</v>
      </c>
      <c r="E220" s="3">
        <v>5.5</v>
      </c>
      <c r="F220" s="9">
        <v>-27.89</v>
      </c>
      <c r="G220" s="27"/>
    </row>
    <row r="221" spans="1:7">
      <c r="A221" s="1">
        <v>102599</v>
      </c>
      <c r="B221" s="14">
        <v>13</v>
      </c>
      <c r="C221" s="14">
        <v>12</v>
      </c>
      <c r="D221" s="2">
        <v>12.645</v>
      </c>
      <c r="E221" s="3">
        <v>6.5</v>
      </c>
      <c r="F221" s="9">
        <v>-26.97</v>
      </c>
      <c r="G221" s="27"/>
    </row>
    <row r="222" spans="1:7">
      <c r="A222" s="1">
        <v>102599</v>
      </c>
      <c r="B222" s="14">
        <v>13</v>
      </c>
      <c r="C222" s="14">
        <v>13</v>
      </c>
      <c r="D222" s="2">
        <v>12.71</v>
      </c>
      <c r="E222" s="3">
        <v>5.5</v>
      </c>
      <c r="F222" s="9">
        <v>-26.79</v>
      </c>
      <c r="G222" s="27"/>
    </row>
    <row r="223" spans="1:7">
      <c r="A223" s="1">
        <v>102599</v>
      </c>
      <c r="B223" s="14">
        <v>13</v>
      </c>
      <c r="C223" s="14">
        <v>14</v>
      </c>
      <c r="D223" s="2">
        <v>12.765000000000001</v>
      </c>
      <c r="E223" s="3">
        <v>5.5</v>
      </c>
      <c r="F223" s="9">
        <v>-27.2</v>
      </c>
      <c r="G223" s="27"/>
    </row>
    <row r="224" spans="1:7">
      <c r="A224" s="1">
        <v>102599</v>
      </c>
      <c r="B224" s="14">
        <v>13</v>
      </c>
      <c r="C224" s="14">
        <v>15</v>
      </c>
      <c r="D224" s="2">
        <v>12.82</v>
      </c>
      <c r="E224" s="3">
        <v>5.5</v>
      </c>
      <c r="F224" s="9">
        <v>-27.1</v>
      </c>
      <c r="G224" s="27"/>
    </row>
    <row r="225" spans="1:7">
      <c r="A225" s="1">
        <v>102599</v>
      </c>
      <c r="B225" s="14">
        <v>13</v>
      </c>
      <c r="C225" s="14">
        <v>16</v>
      </c>
      <c r="D225" s="2">
        <v>12.875</v>
      </c>
      <c r="E225" s="3">
        <v>5.5</v>
      </c>
      <c r="F225" s="9">
        <v>-27.5</v>
      </c>
      <c r="G225" s="27"/>
    </row>
    <row r="226" spans="1:7">
      <c r="A226" s="1">
        <v>102599</v>
      </c>
      <c r="B226" s="14">
        <v>13</v>
      </c>
      <c r="C226" s="14">
        <v>17</v>
      </c>
      <c r="D226" s="2">
        <v>12.93</v>
      </c>
      <c r="E226" s="3">
        <v>5</v>
      </c>
      <c r="F226" s="9">
        <v>-26.84</v>
      </c>
      <c r="G226" s="27"/>
    </row>
    <row r="227" spans="1:7">
      <c r="A227" s="1">
        <v>102599</v>
      </c>
      <c r="B227" s="14">
        <v>13</v>
      </c>
      <c r="C227" s="14">
        <v>18</v>
      </c>
      <c r="D227" s="2">
        <v>12.98</v>
      </c>
      <c r="E227" s="3">
        <v>6</v>
      </c>
      <c r="F227" s="9">
        <v>-27.1</v>
      </c>
      <c r="G227" s="27"/>
    </row>
    <row r="228" spans="1:7">
      <c r="A228" s="1">
        <v>102599</v>
      </c>
      <c r="B228" s="14">
        <v>14</v>
      </c>
      <c r="C228" s="14">
        <v>1</v>
      </c>
      <c r="D228" s="2">
        <v>13.04</v>
      </c>
      <c r="E228" s="3">
        <v>6</v>
      </c>
      <c r="F228" s="9">
        <v>-25.44</v>
      </c>
      <c r="G228" s="27"/>
    </row>
    <row r="229" spans="1:7">
      <c r="A229" s="1">
        <v>102599</v>
      </c>
      <c r="B229" s="14">
        <v>14</v>
      </c>
      <c r="C229" s="14">
        <v>2</v>
      </c>
      <c r="D229" s="2">
        <v>13.1</v>
      </c>
      <c r="E229" s="3">
        <v>5</v>
      </c>
      <c r="F229" s="9">
        <v>-27.86</v>
      </c>
      <c r="G229" s="27"/>
    </row>
    <row r="230" spans="1:7">
      <c r="A230" s="1">
        <v>102599</v>
      </c>
      <c r="B230" s="14">
        <v>14</v>
      </c>
      <c r="C230" s="14">
        <v>3</v>
      </c>
      <c r="D230" s="2">
        <v>13.15</v>
      </c>
      <c r="E230" s="3">
        <v>5</v>
      </c>
      <c r="F230" s="9">
        <v>-28.03</v>
      </c>
      <c r="G230" s="27"/>
    </row>
    <row r="231" spans="1:7">
      <c r="A231" s="1">
        <v>102599</v>
      </c>
      <c r="B231" s="14">
        <v>14</v>
      </c>
      <c r="C231" s="14">
        <v>4</v>
      </c>
      <c r="D231" s="2">
        <v>13.2</v>
      </c>
      <c r="E231" s="3">
        <v>5</v>
      </c>
      <c r="F231" s="9">
        <v>-28.06</v>
      </c>
      <c r="G231" s="27"/>
    </row>
    <row r="232" spans="1:7">
      <c r="A232" s="1">
        <v>102599</v>
      </c>
      <c r="B232" s="14">
        <v>14</v>
      </c>
      <c r="C232" s="14">
        <v>5</v>
      </c>
      <c r="D232" s="2">
        <v>13.25</v>
      </c>
      <c r="E232" s="3">
        <v>5</v>
      </c>
      <c r="F232" s="9">
        <v>-27.73</v>
      </c>
      <c r="G232" s="27"/>
    </row>
    <row r="233" spans="1:7">
      <c r="A233" s="1">
        <v>102599</v>
      </c>
      <c r="B233" s="14">
        <v>14</v>
      </c>
      <c r="C233" s="14">
        <v>6</v>
      </c>
      <c r="D233" s="2">
        <v>13.3</v>
      </c>
      <c r="E233" s="3">
        <v>6</v>
      </c>
      <c r="F233" s="9">
        <v>-26.47</v>
      </c>
      <c r="G233" s="27"/>
    </row>
    <row r="234" spans="1:7">
      <c r="A234" s="1">
        <v>102599</v>
      </c>
      <c r="B234" s="14">
        <v>14</v>
      </c>
      <c r="C234" s="14">
        <v>7</v>
      </c>
      <c r="D234" s="2">
        <v>13.36</v>
      </c>
      <c r="E234" s="3">
        <v>6</v>
      </c>
      <c r="F234" s="9">
        <v>-25.61</v>
      </c>
      <c r="G234" s="27"/>
    </row>
    <row r="235" spans="1:7">
      <c r="A235" s="1">
        <v>102599</v>
      </c>
      <c r="B235" s="14">
        <v>14</v>
      </c>
      <c r="C235" s="14">
        <v>8</v>
      </c>
      <c r="D235" s="2">
        <v>13.42</v>
      </c>
      <c r="E235" s="3">
        <v>5</v>
      </c>
      <c r="F235" s="9">
        <v>-23.56</v>
      </c>
      <c r="G235" s="27"/>
    </row>
    <row r="236" spans="1:7">
      <c r="A236" s="1">
        <v>102599</v>
      </c>
      <c r="B236" s="14">
        <v>14</v>
      </c>
      <c r="C236" s="14">
        <v>9</v>
      </c>
      <c r="D236" s="2">
        <v>13.47</v>
      </c>
      <c r="E236" s="3">
        <v>5</v>
      </c>
      <c r="F236" s="9">
        <v>-22.99</v>
      </c>
      <c r="G236" s="27"/>
    </row>
    <row r="237" spans="1:7">
      <c r="A237" s="1">
        <v>102599</v>
      </c>
      <c r="B237" s="14">
        <v>14</v>
      </c>
      <c r="C237" s="14">
        <v>10</v>
      </c>
      <c r="D237" s="2">
        <v>13.52</v>
      </c>
      <c r="E237" s="3">
        <v>6</v>
      </c>
      <c r="F237" s="9">
        <v>-22.81</v>
      </c>
      <c r="G237" s="27"/>
    </row>
    <row r="238" spans="1:7">
      <c r="A238" s="1">
        <v>102599</v>
      </c>
      <c r="B238" s="14">
        <v>14</v>
      </c>
      <c r="C238" s="14">
        <v>11</v>
      </c>
      <c r="D238" s="2">
        <v>13.58</v>
      </c>
      <c r="E238" s="3">
        <v>6</v>
      </c>
      <c r="F238" s="9">
        <v>-22.95</v>
      </c>
      <c r="G238" s="27"/>
    </row>
    <row r="239" spans="1:7">
      <c r="A239" s="1">
        <v>102599</v>
      </c>
      <c r="B239" s="14">
        <v>14</v>
      </c>
      <c r="C239" s="14">
        <v>12</v>
      </c>
      <c r="D239" s="2">
        <v>13.64</v>
      </c>
      <c r="E239" s="3">
        <v>5</v>
      </c>
      <c r="F239" s="9">
        <v>-23.1</v>
      </c>
      <c r="G239" s="27"/>
    </row>
    <row r="240" spans="1:7">
      <c r="A240" s="1">
        <v>102599</v>
      </c>
      <c r="B240" s="14">
        <v>14</v>
      </c>
      <c r="C240" s="14">
        <v>13</v>
      </c>
      <c r="D240" s="2">
        <v>13.69</v>
      </c>
      <c r="E240" s="3">
        <v>5</v>
      </c>
      <c r="F240" s="9">
        <v>-25.64</v>
      </c>
      <c r="G240" s="27"/>
    </row>
    <row r="241" spans="1:7">
      <c r="A241" s="1">
        <v>102599</v>
      </c>
      <c r="B241" s="14">
        <v>14</v>
      </c>
      <c r="C241" s="14">
        <v>14</v>
      </c>
      <c r="D241" s="2">
        <v>13.74</v>
      </c>
      <c r="E241" s="3">
        <v>5</v>
      </c>
      <c r="F241" s="9">
        <v>-26.44</v>
      </c>
      <c r="G241" s="27"/>
    </row>
    <row r="242" spans="1:7">
      <c r="A242" s="1">
        <v>102599</v>
      </c>
      <c r="B242" s="14">
        <v>14</v>
      </c>
      <c r="C242" s="14">
        <v>15</v>
      </c>
      <c r="D242" s="2">
        <v>13.79</v>
      </c>
      <c r="E242" s="3">
        <v>5</v>
      </c>
      <c r="F242" s="9">
        <v>-27.19</v>
      </c>
      <c r="G242" s="27"/>
    </row>
    <row r="243" spans="1:7">
      <c r="A243" s="1">
        <v>102599</v>
      </c>
      <c r="B243" s="14">
        <v>14</v>
      </c>
      <c r="C243" s="14">
        <v>16</v>
      </c>
      <c r="D243" s="2">
        <v>13.84</v>
      </c>
      <c r="E243" s="3">
        <v>5</v>
      </c>
      <c r="F243" s="9">
        <v>-27.5</v>
      </c>
      <c r="G243" s="27"/>
    </row>
    <row r="244" spans="1:7">
      <c r="A244" s="1">
        <v>102599</v>
      </c>
      <c r="B244" s="14">
        <v>14</v>
      </c>
      <c r="C244" s="14">
        <v>17</v>
      </c>
      <c r="D244" s="10">
        <v>13.89</v>
      </c>
      <c r="E244" s="9">
        <v>5</v>
      </c>
      <c r="F244" s="9">
        <v>-27.71</v>
      </c>
    </row>
    <row r="245" spans="1:7">
      <c r="A245" s="1">
        <v>102599</v>
      </c>
      <c r="B245" s="14">
        <v>14</v>
      </c>
      <c r="C245" s="14">
        <v>18</v>
      </c>
      <c r="D245" s="10">
        <v>13.94</v>
      </c>
      <c r="E245" s="9">
        <v>5</v>
      </c>
      <c r="F245" s="9">
        <v>-27.41</v>
      </c>
    </row>
    <row r="246" spans="1:7">
      <c r="A246" s="1">
        <v>102599</v>
      </c>
      <c r="B246" s="14">
        <v>14</v>
      </c>
      <c r="C246" s="14">
        <v>19</v>
      </c>
      <c r="D246" s="10">
        <v>13.99</v>
      </c>
      <c r="E246" s="9">
        <v>6</v>
      </c>
      <c r="F246" s="9">
        <v>-26.77</v>
      </c>
    </row>
    <row r="247" spans="1:7">
      <c r="A247" s="1">
        <v>102699</v>
      </c>
      <c r="B247" s="14">
        <v>15</v>
      </c>
      <c r="C247" s="14">
        <v>1</v>
      </c>
      <c r="D247" s="10">
        <v>14.05</v>
      </c>
      <c r="E247" s="9">
        <v>6.3</v>
      </c>
      <c r="F247" s="9">
        <v>-25.12</v>
      </c>
    </row>
    <row r="248" spans="1:7">
      <c r="A248" s="1">
        <v>102699</v>
      </c>
      <c r="B248" s="14">
        <v>15</v>
      </c>
      <c r="C248" s="14">
        <v>2</v>
      </c>
      <c r="D248" s="10">
        <v>14.113</v>
      </c>
      <c r="E248" s="9">
        <v>5.3</v>
      </c>
      <c r="F248" s="9">
        <v>-24.12</v>
      </c>
    </row>
    <row r="249" spans="1:7">
      <c r="A249" s="1">
        <v>102699</v>
      </c>
      <c r="B249" s="14">
        <v>15</v>
      </c>
      <c r="C249" s="14">
        <v>3</v>
      </c>
      <c r="D249" s="10">
        <v>14.166</v>
      </c>
      <c r="E249" s="9">
        <v>5.3</v>
      </c>
      <c r="F249" s="9">
        <v>-24.08</v>
      </c>
    </row>
    <row r="250" spans="1:7">
      <c r="A250" s="1">
        <v>102699</v>
      </c>
      <c r="B250" s="14">
        <v>15</v>
      </c>
      <c r="C250" s="14">
        <v>4</v>
      </c>
      <c r="D250" s="10">
        <v>14.218999999999999</v>
      </c>
      <c r="E250" s="9">
        <v>6.3</v>
      </c>
      <c r="F250" s="9">
        <v>-25.57</v>
      </c>
    </row>
    <row r="251" spans="1:7">
      <c r="A251" s="1">
        <v>102699</v>
      </c>
      <c r="B251" s="14">
        <v>15</v>
      </c>
      <c r="C251" s="14">
        <v>5</v>
      </c>
      <c r="D251" s="10">
        <v>14.282</v>
      </c>
      <c r="E251" s="9">
        <v>6.3</v>
      </c>
      <c r="F251" s="9">
        <v>-26.5</v>
      </c>
    </row>
    <row r="252" spans="1:7">
      <c r="A252" s="1">
        <v>102699</v>
      </c>
      <c r="B252" s="14">
        <v>15</v>
      </c>
      <c r="C252" s="14">
        <v>6</v>
      </c>
      <c r="D252" s="10">
        <v>14.345000000000001</v>
      </c>
      <c r="E252" s="9">
        <v>5.5</v>
      </c>
      <c r="F252" s="9">
        <v>-26.25</v>
      </c>
    </row>
    <row r="253" spans="1:7">
      <c r="A253" s="1">
        <v>102699</v>
      </c>
      <c r="B253" s="14">
        <v>15</v>
      </c>
      <c r="C253" s="14">
        <v>7</v>
      </c>
      <c r="D253" s="10">
        <v>14.4</v>
      </c>
      <c r="E253" s="9">
        <v>5.5</v>
      </c>
      <c r="F253" s="9">
        <v>-25.76</v>
      </c>
    </row>
    <row r="254" spans="1:7">
      <c r="A254" s="1">
        <v>102699</v>
      </c>
      <c r="B254" s="14">
        <v>15</v>
      </c>
      <c r="C254" s="14">
        <v>8</v>
      </c>
      <c r="D254" s="10">
        <v>14.455</v>
      </c>
      <c r="E254" s="9">
        <v>5.3</v>
      </c>
      <c r="F254" s="9">
        <v>-25.62</v>
      </c>
    </row>
    <row r="255" spans="1:7">
      <c r="A255" s="1">
        <v>102699</v>
      </c>
      <c r="B255" s="14">
        <v>15</v>
      </c>
      <c r="C255" s="14">
        <v>9</v>
      </c>
      <c r="D255" s="10">
        <v>14.507999999999999</v>
      </c>
      <c r="E255" s="9">
        <v>6.3</v>
      </c>
      <c r="F255" s="9">
        <v>-25.81</v>
      </c>
    </row>
    <row r="256" spans="1:7">
      <c r="A256" s="1">
        <v>102699</v>
      </c>
      <c r="B256" s="14">
        <v>15</v>
      </c>
      <c r="C256" s="14">
        <v>10</v>
      </c>
      <c r="D256" s="10">
        <v>14.571</v>
      </c>
      <c r="E256" s="9">
        <v>6.3</v>
      </c>
      <c r="F256" s="9">
        <v>-25.8</v>
      </c>
    </row>
    <row r="257" spans="1:6">
      <c r="A257" s="1">
        <v>102699</v>
      </c>
      <c r="B257" s="14">
        <v>15</v>
      </c>
      <c r="C257" s="14">
        <v>11</v>
      </c>
      <c r="D257" s="10">
        <v>14.634</v>
      </c>
      <c r="E257" s="9">
        <v>6</v>
      </c>
      <c r="F257" s="9">
        <v>-26.43</v>
      </c>
    </row>
    <row r="258" spans="1:6">
      <c r="A258" s="1">
        <v>102699</v>
      </c>
      <c r="B258" s="14">
        <v>15</v>
      </c>
      <c r="C258" s="14">
        <v>12</v>
      </c>
      <c r="D258" s="10">
        <v>14.694000000000001</v>
      </c>
      <c r="E258" s="9">
        <v>6.3</v>
      </c>
      <c r="F258" s="9">
        <v>-27.11</v>
      </c>
    </row>
    <row r="259" spans="1:6">
      <c r="A259" s="1">
        <v>102699</v>
      </c>
      <c r="B259" s="14">
        <v>15</v>
      </c>
      <c r="C259" s="14">
        <v>13</v>
      </c>
      <c r="D259" s="10">
        <v>14.757</v>
      </c>
      <c r="E259" s="9">
        <v>6</v>
      </c>
      <c r="F259" s="9">
        <v>-27.04</v>
      </c>
    </row>
    <row r="260" spans="1:6">
      <c r="A260" s="1">
        <v>102699</v>
      </c>
      <c r="B260" s="14">
        <v>15</v>
      </c>
      <c r="C260" s="14">
        <v>14</v>
      </c>
      <c r="D260" s="10">
        <v>14.817</v>
      </c>
      <c r="E260" s="9">
        <v>6</v>
      </c>
      <c r="F260" s="9">
        <v>-26.02</v>
      </c>
    </row>
    <row r="261" spans="1:6">
      <c r="A261" s="1">
        <v>102699</v>
      </c>
      <c r="B261" s="14">
        <v>15</v>
      </c>
      <c r="C261" s="14">
        <v>15</v>
      </c>
      <c r="D261" s="10">
        <v>14.877000000000001</v>
      </c>
      <c r="E261" s="9">
        <v>6</v>
      </c>
      <c r="F261" s="9">
        <v>-25.26</v>
      </c>
    </row>
    <row r="262" spans="1:6">
      <c r="A262" s="1">
        <v>102699</v>
      </c>
      <c r="B262" s="14">
        <v>15</v>
      </c>
      <c r="C262" s="14">
        <v>16</v>
      </c>
      <c r="D262" s="10">
        <v>14.936999999999999</v>
      </c>
      <c r="E262" s="9">
        <v>6.3</v>
      </c>
      <c r="F262" s="9">
        <v>-21.95</v>
      </c>
    </row>
    <row r="263" spans="1:6">
      <c r="A263" s="1">
        <v>102699</v>
      </c>
      <c r="B263" s="14">
        <v>16</v>
      </c>
      <c r="C263" s="14">
        <v>1</v>
      </c>
      <c r="D263" s="10">
        <v>15</v>
      </c>
      <c r="E263" s="9">
        <v>6</v>
      </c>
      <c r="F263" s="9">
        <v>-20.49</v>
      </c>
    </row>
    <row r="264" spans="1:6">
      <c r="A264" s="1">
        <v>102699</v>
      </c>
      <c r="B264" s="14">
        <v>16</v>
      </c>
      <c r="C264" s="14">
        <v>2</v>
      </c>
      <c r="D264" s="10">
        <v>15.06</v>
      </c>
      <c r="E264" s="9">
        <v>5</v>
      </c>
      <c r="F264" s="9">
        <v>-24.84</v>
      </c>
    </row>
    <row r="265" spans="1:6">
      <c r="A265" s="1">
        <v>102699</v>
      </c>
      <c r="B265" s="14">
        <v>16</v>
      </c>
      <c r="C265" s="14">
        <v>3</v>
      </c>
      <c r="D265" s="10">
        <v>15.11</v>
      </c>
      <c r="E265" s="9">
        <v>5</v>
      </c>
      <c r="F265" s="9">
        <v>-24.88</v>
      </c>
    </row>
    <row r="266" spans="1:6">
      <c r="A266" s="1">
        <v>102699</v>
      </c>
      <c r="B266" s="14">
        <v>16</v>
      </c>
      <c r="C266" s="14">
        <v>4</v>
      </c>
      <c r="D266" s="10">
        <v>15.16</v>
      </c>
      <c r="E266" s="9">
        <v>6</v>
      </c>
      <c r="F266" s="9">
        <v>-23.49</v>
      </c>
    </row>
    <row r="267" spans="1:6">
      <c r="A267" s="1">
        <v>102699</v>
      </c>
      <c r="B267" s="14">
        <v>16</v>
      </c>
      <c r="C267" s="14">
        <v>5</v>
      </c>
      <c r="D267" s="10">
        <v>15.22</v>
      </c>
      <c r="E267" s="9">
        <v>6</v>
      </c>
      <c r="F267" s="9">
        <v>-25.78</v>
      </c>
    </row>
    <row r="268" spans="1:6">
      <c r="A268" s="1">
        <v>102699</v>
      </c>
      <c r="B268" s="14">
        <v>16</v>
      </c>
      <c r="C268" s="14">
        <v>6</v>
      </c>
      <c r="D268" s="10">
        <v>15.28</v>
      </c>
      <c r="E268" s="9">
        <v>5</v>
      </c>
      <c r="F268" s="9">
        <v>-28.33</v>
      </c>
    </row>
    <row r="269" spans="1:6">
      <c r="A269" s="1">
        <v>102699</v>
      </c>
      <c r="B269" s="14">
        <v>16</v>
      </c>
      <c r="C269" s="14">
        <v>7</v>
      </c>
      <c r="D269" s="10">
        <v>15.33</v>
      </c>
      <c r="E269" s="9">
        <v>5</v>
      </c>
      <c r="F269" s="9">
        <v>-24.99</v>
      </c>
    </row>
    <row r="270" spans="1:6">
      <c r="A270" s="1">
        <v>102699</v>
      </c>
      <c r="B270" s="14">
        <v>16</v>
      </c>
      <c r="C270" s="14">
        <v>8</v>
      </c>
      <c r="D270" s="10">
        <v>15.38</v>
      </c>
      <c r="E270" s="9">
        <v>5</v>
      </c>
      <c r="F270" s="9">
        <v>-25.86</v>
      </c>
    </row>
    <row r="271" spans="1:6">
      <c r="A271" s="1">
        <v>102699</v>
      </c>
      <c r="B271" s="14">
        <v>16</v>
      </c>
      <c r="C271" s="14">
        <v>9</v>
      </c>
      <c r="D271" s="10">
        <v>15.43</v>
      </c>
      <c r="E271" s="9">
        <v>4.8</v>
      </c>
      <c r="F271" s="9">
        <v>-26.2</v>
      </c>
    </row>
    <row r="272" spans="1:6">
      <c r="A272" s="1">
        <v>102699</v>
      </c>
      <c r="B272" s="14">
        <v>16</v>
      </c>
      <c r="C272" s="14">
        <v>10</v>
      </c>
      <c r="D272" s="10">
        <v>15.478</v>
      </c>
      <c r="E272" s="9">
        <v>4.8</v>
      </c>
      <c r="F272" s="9">
        <v>-26.48</v>
      </c>
    </row>
    <row r="273" spans="1:6">
      <c r="A273" s="1">
        <v>102699</v>
      </c>
      <c r="B273" s="14">
        <v>16</v>
      </c>
      <c r="C273" s="14">
        <v>11</v>
      </c>
      <c r="D273" s="10">
        <v>15.526</v>
      </c>
      <c r="E273" s="9">
        <v>4.8</v>
      </c>
      <c r="F273" s="9">
        <v>-26.93</v>
      </c>
    </row>
    <row r="274" spans="1:6">
      <c r="A274" s="1">
        <v>102699</v>
      </c>
      <c r="B274" s="14">
        <v>16</v>
      </c>
      <c r="C274" s="14">
        <v>12</v>
      </c>
      <c r="D274" s="10">
        <v>15.574</v>
      </c>
      <c r="E274" s="9">
        <v>4.8</v>
      </c>
      <c r="F274" s="9">
        <v>-27.34</v>
      </c>
    </row>
    <row r="275" spans="1:6">
      <c r="A275" s="1">
        <v>102699</v>
      </c>
      <c r="B275" s="14">
        <v>16</v>
      </c>
      <c r="C275" s="14">
        <v>13</v>
      </c>
      <c r="D275" s="10">
        <v>15.622</v>
      </c>
      <c r="E275" s="9">
        <v>4.8</v>
      </c>
      <c r="F275" s="9">
        <v>-27.04</v>
      </c>
    </row>
    <row r="276" spans="1:6">
      <c r="A276" s="1">
        <v>102699</v>
      </c>
      <c r="B276" s="14">
        <v>16</v>
      </c>
      <c r="C276" s="14">
        <v>14</v>
      </c>
      <c r="D276" s="10">
        <v>15.67</v>
      </c>
      <c r="E276" s="9">
        <v>6</v>
      </c>
      <c r="F276" s="9">
        <v>-27.76</v>
      </c>
    </row>
    <row r="277" spans="1:6">
      <c r="A277" s="1">
        <v>102699</v>
      </c>
      <c r="B277" s="14">
        <v>16</v>
      </c>
      <c r="C277" s="14">
        <v>15</v>
      </c>
      <c r="D277" s="10">
        <v>15.73</v>
      </c>
      <c r="E277" s="9">
        <v>6</v>
      </c>
      <c r="F277" s="9">
        <v>-27.2</v>
      </c>
    </row>
    <row r="278" spans="1:6">
      <c r="A278" s="1">
        <v>102699</v>
      </c>
      <c r="B278" s="14">
        <v>16</v>
      </c>
      <c r="C278" s="14">
        <v>16</v>
      </c>
      <c r="D278" s="10">
        <v>15.79</v>
      </c>
      <c r="E278" s="9">
        <v>5</v>
      </c>
      <c r="F278" s="9">
        <v>-26.55</v>
      </c>
    </row>
    <row r="279" spans="1:6">
      <c r="A279" s="1">
        <v>102699</v>
      </c>
      <c r="B279" s="14">
        <v>16</v>
      </c>
      <c r="C279" s="14">
        <v>17</v>
      </c>
      <c r="D279" s="10">
        <v>15.84</v>
      </c>
      <c r="E279" s="9">
        <v>5</v>
      </c>
      <c r="F279" s="9">
        <v>-25.88</v>
      </c>
    </row>
    <row r="280" spans="1:6">
      <c r="A280" s="1">
        <v>102699</v>
      </c>
      <c r="B280" s="14">
        <v>16</v>
      </c>
      <c r="C280" s="14">
        <v>18</v>
      </c>
      <c r="D280" s="10">
        <v>15.89</v>
      </c>
      <c r="E280" s="9">
        <v>5</v>
      </c>
      <c r="F280" s="9">
        <v>-25.79</v>
      </c>
    </row>
    <row r="281" spans="1:6">
      <c r="A281" s="1">
        <v>102699</v>
      </c>
      <c r="B281" s="14">
        <v>16</v>
      </c>
      <c r="C281" s="14">
        <v>19</v>
      </c>
      <c r="D281" s="10">
        <v>15.94</v>
      </c>
      <c r="E281" s="9">
        <v>6</v>
      </c>
      <c r="F281" s="9">
        <v>-25.32</v>
      </c>
    </row>
    <row r="282" spans="1:6">
      <c r="A282" s="1">
        <v>102899</v>
      </c>
      <c r="B282" s="14">
        <v>17</v>
      </c>
      <c r="C282" s="14">
        <v>1</v>
      </c>
      <c r="D282" s="10">
        <v>16</v>
      </c>
      <c r="E282" s="9">
        <v>5.7</v>
      </c>
      <c r="F282" s="9">
        <v>-24.85</v>
      </c>
    </row>
    <row r="283" spans="1:6">
      <c r="A283" s="1">
        <v>102899</v>
      </c>
      <c r="B283" s="14">
        <v>17</v>
      </c>
      <c r="C283" s="14">
        <v>2</v>
      </c>
      <c r="D283" s="10">
        <v>16.056999999999999</v>
      </c>
      <c r="E283" s="9">
        <v>4.7</v>
      </c>
      <c r="F283" s="9">
        <v>-24.83</v>
      </c>
    </row>
    <row r="284" spans="1:6">
      <c r="A284" s="1">
        <v>102899</v>
      </c>
      <c r="B284" s="14">
        <v>17</v>
      </c>
      <c r="C284" s="14">
        <v>3</v>
      </c>
      <c r="D284" s="10">
        <v>16.103999999999999</v>
      </c>
      <c r="E284" s="9">
        <v>4.7</v>
      </c>
      <c r="F284" s="9">
        <v>-25.25</v>
      </c>
    </row>
    <row r="285" spans="1:6">
      <c r="A285" s="1">
        <v>102899</v>
      </c>
      <c r="B285" s="14">
        <v>17</v>
      </c>
      <c r="C285" s="14">
        <v>4</v>
      </c>
      <c r="D285" s="10">
        <v>16.151</v>
      </c>
      <c r="E285" s="9">
        <v>4.7</v>
      </c>
      <c r="F285" s="9">
        <v>-24.89</v>
      </c>
    </row>
    <row r="286" spans="1:6">
      <c r="A286" s="1">
        <v>102899</v>
      </c>
      <c r="B286" s="14">
        <v>17</v>
      </c>
      <c r="C286" s="14">
        <v>5</v>
      </c>
      <c r="D286" s="10">
        <v>16.198</v>
      </c>
      <c r="E286" s="9">
        <v>4.7</v>
      </c>
      <c r="F286" s="9">
        <v>-25.33</v>
      </c>
    </row>
    <row r="287" spans="1:6">
      <c r="A287" s="1">
        <v>102899</v>
      </c>
      <c r="B287" s="14">
        <v>17</v>
      </c>
      <c r="C287" s="14">
        <v>6</v>
      </c>
      <c r="D287" s="10">
        <v>16.245000000000001</v>
      </c>
      <c r="E287" s="9">
        <v>4.7</v>
      </c>
      <c r="F287" s="9">
        <v>-25.03</v>
      </c>
    </row>
    <row r="288" spans="1:6">
      <c r="A288" s="1">
        <v>102899</v>
      </c>
      <c r="B288" s="14">
        <v>17</v>
      </c>
      <c r="C288" s="14">
        <v>7</v>
      </c>
      <c r="D288" s="10">
        <v>16.292000000000002</v>
      </c>
      <c r="E288" s="9">
        <v>4.7</v>
      </c>
      <c r="F288" s="9">
        <v>-24.99</v>
      </c>
    </row>
    <row r="289" spans="1:6">
      <c r="A289" s="1">
        <v>102899</v>
      </c>
      <c r="B289" s="14">
        <v>17</v>
      </c>
      <c r="C289" s="14">
        <v>8</v>
      </c>
      <c r="D289" s="10">
        <v>16.338999999999999</v>
      </c>
      <c r="E289" s="9">
        <v>4.7</v>
      </c>
      <c r="F289" s="9">
        <v>-24.77</v>
      </c>
    </row>
    <row r="290" spans="1:6">
      <c r="A290" s="1">
        <v>102899</v>
      </c>
      <c r="B290" s="14">
        <v>17</v>
      </c>
      <c r="C290" s="14">
        <v>9</v>
      </c>
      <c r="D290" s="10">
        <v>16.385999999999999</v>
      </c>
      <c r="E290" s="9">
        <v>4.7</v>
      </c>
      <c r="F290" s="9">
        <v>-25.37</v>
      </c>
    </row>
    <row r="291" spans="1:6">
      <c r="A291" s="1">
        <v>102899</v>
      </c>
      <c r="B291" s="14">
        <v>17</v>
      </c>
      <c r="C291" s="14">
        <v>10</v>
      </c>
      <c r="D291" s="10">
        <v>16.433</v>
      </c>
      <c r="E291" s="9">
        <v>4.7</v>
      </c>
      <c r="F291" s="9">
        <v>-25.53</v>
      </c>
    </row>
    <row r="292" spans="1:6">
      <c r="A292" s="1">
        <v>102899</v>
      </c>
      <c r="B292" s="14">
        <v>17</v>
      </c>
      <c r="C292" s="14">
        <v>11</v>
      </c>
      <c r="D292" s="10">
        <v>16.48</v>
      </c>
      <c r="E292" s="9">
        <v>4.5999999999999996</v>
      </c>
      <c r="F292" s="9">
        <v>-26.29</v>
      </c>
    </row>
    <row r="293" spans="1:6">
      <c r="A293" s="1">
        <v>102899</v>
      </c>
      <c r="B293" s="14">
        <v>17</v>
      </c>
      <c r="C293" s="14">
        <v>12</v>
      </c>
      <c r="D293" s="10">
        <v>16.526</v>
      </c>
      <c r="E293" s="9">
        <v>4.5</v>
      </c>
      <c r="F293" s="9">
        <v>-27.92</v>
      </c>
    </row>
    <row r="294" spans="1:6">
      <c r="A294" s="1">
        <v>102899</v>
      </c>
      <c r="B294" s="14">
        <v>17</v>
      </c>
      <c r="C294" s="14">
        <v>13</v>
      </c>
      <c r="D294" s="10">
        <v>16.571000000000002</v>
      </c>
      <c r="E294" s="9">
        <v>5</v>
      </c>
      <c r="F294" s="9">
        <v>-28.68</v>
      </c>
    </row>
    <row r="295" spans="1:6">
      <c r="A295" s="1">
        <v>102899</v>
      </c>
      <c r="B295" s="14">
        <v>17</v>
      </c>
      <c r="C295" s="14">
        <v>14</v>
      </c>
      <c r="D295" s="10">
        <v>16.620999999999999</v>
      </c>
      <c r="E295" s="9">
        <v>5.7</v>
      </c>
      <c r="F295" s="9">
        <v>-28.64</v>
      </c>
    </row>
    <row r="296" spans="1:6">
      <c r="A296" s="1">
        <v>102899</v>
      </c>
      <c r="B296" s="14">
        <v>17</v>
      </c>
      <c r="C296" s="14">
        <v>15</v>
      </c>
      <c r="D296" s="10">
        <v>16.678000000000001</v>
      </c>
      <c r="E296" s="9">
        <v>4.7</v>
      </c>
      <c r="F296" s="9">
        <v>-28.17</v>
      </c>
    </row>
    <row r="297" spans="1:6">
      <c r="A297" s="1">
        <v>102899</v>
      </c>
      <c r="B297" s="14">
        <v>17</v>
      </c>
      <c r="C297" s="14">
        <v>16</v>
      </c>
      <c r="D297" s="10">
        <v>16.725000000000001</v>
      </c>
      <c r="E297" s="9">
        <v>4.7</v>
      </c>
      <c r="F297" s="9">
        <v>-27.7</v>
      </c>
    </row>
    <row r="298" spans="1:6">
      <c r="A298" s="1">
        <v>102899</v>
      </c>
      <c r="B298" s="14">
        <v>17</v>
      </c>
      <c r="C298" s="14">
        <v>17</v>
      </c>
      <c r="D298" s="10">
        <v>16.771999999999998</v>
      </c>
      <c r="E298" s="9">
        <v>4.7</v>
      </c>
      <c r="F298" s="9">
        <v>-26.98</v>
      </c>
    </row>
    <row r="299" spans="1:6">
      <c r="A299" s="1">
        <v>102899</v>
      </c>
      <c r="B299" s="14">
        <v>17</v>
      </c>
      <c r="C299" s="14">
        <v>18</v>
      </c>
      <c r="D299" s="10">
        <v>16.818999999999999</v>
      </c>
      <c r="E299" s="9">
        <v>4.7</v>
      </c>
      <c r="F299" s="9">
        <v>-26.59</v>
      </c>
    </row>
    <row r="300" spans="1:6">
      <c r="A300" s="1">
        <v>102899</v>
      </c>
      <c r="B300" s="14">
        <v>17</v>
      </c>
      <c r="C300" s="14">
        <v>19</v>
      </c>
      <c r="D300" s="10">
        <v>16.866</v>
      </c>
      <c r="E300" s="9">
        <v>4.7</v>
      </c>
      <c r="F300" s="9">
        <v>-26.14</v>
      </c>
    </row>
    <row r="301" spans="1:6">
      <c r="A301" s="1">
        <v>102899</v>
      </c>
      <c r="B301" s="14">
        <v>17</v>
      </c>
      <c r="C301" s="14">
        <v>20</v>
      </c>
      <c r="D301" s="10">
        <v>16.913</v>
      </c>
      <c r="E301" s="9">
        <v>5.7</v>
      </c>
      <c r="F301" s="9">
        <v>-25.92</v>
      </c>
    </row>
    <row r="302" spans="1:6">
      <c r="A302" s="1">
        <v>102899</v>
      </c>
      <c r="B302" s="14">
        <v>18</v>
      </c>
      <c r="C302" s="14">
        <v>1</v>
      </c>
      <c r="D302" s="10">
        <v>16.97</v>
      </c>
      <c r="E302" s="9">
        <v>5.8</v>
      </c>
      <c r="F302" s="9">
        <v>-27.07</v>
      </c>
    </row>
    <row r="303" spans="1:6">
      <c r="A303" s="1">
        <v>102899</v>
      </c>
      <c r="B303" s="14">
        <v>18</v>
      </c>
      <c r="C303" s="14">
        <v>2</v>
      </c>
      <c r="D303" s="10">
        <v>17.027999999999999</v>
      </c>
      <c r="E303" s="9">
        <v>4.8</v>
      </c>
      <c r="F303" s="9">
        <v>-27.68</v>
      </c>
    </row>
    <row r="304" spans="1:6">
      <c r="A304" s="1">
        <v>102899</v>
      </c>
      <c r="B304" s="14">
        <v>18</v>
      </c>
      <c r="C304" s="14">
        <v>3</v>
      </c>
      <c r="D304" s="10">
        <v>17.076000000000001</v>
      </c>
      <c r="E304" s="9">
        <v>4.8</v>
      </c>
      <c r="F304" s="9">
        <v>-27.81</v>
      </c>
    </row>
    <row r="305" spans="1:6">
      <c r="A305" s="1">
        <v>102899</v>
      </c>
      <c r="B305" s="14">
        <v>18</v>
      </c>
      <c r="C305" s="14">
        <v>4</v>
      </c>
      <c r="D305" s="10">
        <v>17.123999999999999</v>
      </c>
      <c r="E305" s="9">
        <v>4.8</v>
      </c>
      <c r="F305" s="9">
        <v>-27.53</v>
      </c>
    </row>
    <row r="306" spans="1:6">
      <c r="A306" s="1">
        <v>102899</v>
      </c>
      <c r="B306" s="14">
        <v>18</v>
      </c>
      <c r="C306" s="14">
        <v>5</v>
      </c>
      <c r="D306" s="10">
        <v>17.172000000000001</v>
      </c>
      <c r="E306" s="9">
        <v>4.8</v>
      </c>
      <c r="F306" s="9">
        <v>-26.99</v>
      </c>
    </row>
    <row r="307" spans="1:6">
      <c r="A307" s="1">
        <v>102899</v>
      </c>
      <c r="B307" s="14">
        <v>18</v>
      </c>
      <c r="C307" s="14">
        <v>6</v>
      </c>
      <c r="D307" s="10">
        <v>17.22</v>
      </c>
      <c r="E307" s="9">
        <v>4.8</v>
      </c>
      <c r="F307" s="9">
        <v>-26.13</v>
      </c>
    </row>
    <row r="308" spans="1:6">
      <c r="A308" s="1">
        <v>102899</v>
      </c>
      <c r="B308" s="14">
        <v>18</v>
      </c>
      <c r="C308" s="14">
        <v>7</v>
      </c>
      <c r="D308" s="10">
        <v>17.268000000000001</v>
      </c>
      <c r="E308" s="9">
        <v>4.8</v>
      </c>
      <c r="F308" s="9">
        <v>-25.32</v>
      </c>
    </row>
    <row r="309" spans="1:6">
      <c r="A309" s="1">
        <v>102899</v>
      </c>
      <c r="B309" s="14">
        <v>18</v>
      </c>
      <c r="C309" s="14">
        <v>8</v>
      </c>
      <c r="D309" s="10">
        <v>17.315999999999999</v>
      </c>
      <c r="E309" s="9">
        <v>4.8</v>
      </c>
      <c r="F309" s="9">
        <v>-25.57</v>
      </c>
    </row>
    <row r="310" spans="1:6">
      <c r="A310" s="1">
        <v>102899</v>
      </c>
      <c r="B310" s="14">
        <v>18</v>
      </c>
      <c r="C310" s="14">
        <v>9</v>
      </c>
      <c r="D310" s="10">
        <v>17.364000000000001</v>
      </c>
      <c r="E310" s="9">
        <v>4.8</v>
      </c>
      <c r="F310" s="9">
        <v>-25.53</v>
      </c>
    </row>
    <row r="311" spans="1:6">
      <c r="A311" s="1">
        <v>102899</v>
      </c>
      <c r="B311" s="14">
        <v>18</v>
      </c>
      <c r="C311" s="14">
        <v>10</v>
      </c>
      <c r="D311" s="10">
        <v>17.411999999999999</v>
      </c>
      <c r="E311" s="9">
        <v>4.8</v>
      </c>
      <c r="F311" s="9">
        <v>-25.45</v>
      </c>
    </row>
    <row r="312" spans="1:6">
      <c r="A312" s="1">
        <v>102899</v>
      </c>
      <c r="B312" s="14">
        <v>18</v>
      </c>
      <c r="C312" s="14">
        <v>11</v>
      </c>
      <c r="D312" s="10">
        <v>17.46</v>
      </c>
      <c r="E312" s="9">
        <v>4.8</v>
      </c>
      <c r="F312" s="9">
        <v>-25.77</v>
      </c>
    </row>
    <row r="313" spans="1:6">
      <c r="A313" s="1">
        <v>102899</v>
      </c>
      <c r="B313" s="14">
        <v>18</v>
      </c>
      <c r="C313" s="14">
        <v>12</v>
      </c>
      <c r="D313" s="10">
        <v>17.507999999999999</v>
      </c>
      <c r="E313" s="9">
        <v>5.8</v>
      </c>
      <c r="F313" s="9">
        <v>-25.28</v>
      </c>
    </row>
    <row r="314" spans="1:6">
      <c r="A314" s="1">
        <v>102899</v>
      </c>
      <c r="B314" s="14">
        <v>18</v>
      </c>
      <c r="C314" s="14">
        <v>13</v>
      </c>
      <c r="D314" s="10">
        <v>17.565999999999999</v>
      </c>
      <c r="E314" s="9">
        <v>5.8</v>
      </c>
      <c r="F314" s="9">
        <v>-25.26</v>
      </c>
    </row>
    <row r="315" spans="1:6">
      <c r="A315" s="1">
        <v>102899</v>
      </c>
      <c r="B315" s="14">
        <v>18</v>
      </c>
      <c r="C315" s="14">
        <v>14</v>
      </c>
      <c r="D315" s="10">
        <v>17.623999999999999</v>
      </c>
      <c r="E315" s="9">
        <v>4.8</v>
      </c>
      <c r="F315" s="9">
        <v>-26.12</v>
      </c>
    </row>
    <row r="316" spans="1:6">
      <c r="A316" s="1">
        <v>102899</v>
      </c>
      <c r="B316" s="14">
        <v>18</v>
      </c>
      <c r="C316" s="14">
        <v>15</v>
      </c>
      <c r="D316" s="10">
        <v>17.672000000000001</v>
      </c>
      <c r="E316" s="9">
        <v>4.8</v>
      </c>
      <c r="F316" s="9">
        <v>-28.46</v>
      </c>
    </row>
    <row r="317" spans="1:6">
      <c r="A317" s="1">
        <v>102899</v>
      </c>
      <c r="B317" s="14">
        <v>18</v>
      </c>
      <c r="C317" s="14">
        <v>16</v>
      </c>
      <c r="D317" s="10">
        <v>17.72</v>
      </c>
      <c r="E317" s="9">
        <v>4.8</v>
      </c>
      <c r="F317" s="9">
        <v>-29.38</v>
      </c>
    </row>
    <row r="318" spans="1:6">
      <c r="A318" s="1">
        <v>102899</v>
      </c>
      <c r="B318" s="14">
        <v>18</v>
      </c>
      <c r="C318" s="14">
        <v>17</v>
      </c>
      <c r="D318" s="10">
        <v>17.768000000000001</v>
      </c>
      <c r="E318" s="9">
        <v>4.8</v>
      </c>
      <c r="F318" s="9">
        <v>-28.25</v>
      </c>
    </row>
    <row r="319" spans="1:6">
      <c r="A319" s="1">
        <v>102899</v>
      </c>
      <c r="B319" s="14">
        <v>18</v>
      </c>
      <c r="C319" s="14">
        <v>18</v>
      </c>
      <c r="D319" s="10">
        <v>17.815999999999999</v>
      </c>
      <c r="E319" s="9">
        <v>4.8</v>
      </c>
      <c r="F319" s="9">
        <v>-28.53</v>
      </c>
    </row>
    <row r="320" spans="1:6">
      <c r="A320" s="1">
        <v>102899</v>
      </c>
      <c r="B320" s="14">
        <v>18</v>
      </c>
      <c r="C320" s="14">
        <v>19</v>
      </c>
      <c r="D320" s="10">
        <v>17.864000000000001</v>
      </c>
      <c r="E320" s="9">
        <v>4.8</v>
      </c>
      <c r="F320" s="9">
        <v>-27.47</v>
      </c>
    </row>
    <row r="321" spans="1:6">
      <c r="A321" s="1">
        <v>102899</v>
      </c>
      <c r="B321" s="14">
        <v>18</v>
      </c>
      <c r="C321" s="14">
        <v>20</v>
      </c>
      <c r="D321" s="10">
        <v>17.911999999999999</v>
      </c>
      <c r="E321" s="9">
        <v>4.8</v>
      </c>
      <c r="F321" s="9">
        <v>-27.87</v>
      </c>
    </row>
    <row r="322" spans="1:6">
      <c r="A322" s="1">
        <v>102899</v>
      </c>
      <c r="B322" s="14">
        <v>18</v>
      </c>
      <c r="C322" s="14">
        <v>21</v>
      </c>
      <c r="D322" s="10">
        <v>17.96</v>
      </c>
      <c r="E322" s="9">
        <v>6</v>
      </c>
      <c r="F322" s="9">
        <v>-26.37</v>
      </c>
    </row>
    <row r="323" spans="1:6">
      <c r="A323" s="1">
        <v>102999</v>
      </c>
      <c r="B323" s="14">
        <v>19</v>
      </c>
      <c r="C323" s="14">
        <v>1</v>
      </c>
      <c r="D323" s="10">
        <v>18.02</v>
      </c>
      <c r="E323" s="9">
        <v>8</v>
      </c>
      <c r="F323" s="9">
        <v>-25.4</v>
      </c>
    </row>
    <row r="324" spans="1:6">
      <c r="A324" s="1">
        <v>102999</v>
      </c>
      <c r="B324" s="14">
        <v>19</v>
      </c>
      <c r="C324" s="14">
        <v>2</v>
      </c>
      <c r="D324" s="10">
        <v>18.100000000000001</v>
      </c>
      <c r="E324" s="9">
        <v>8</v>
      </c>
      <c r="F324" s="9">
        <v>-25.39</v>
      </c>
    </row>
    <row r="325" spans="1:6">
      <c r="A325" s="1">
        <v>102999</v>
      </c>
      <c r="B325" s="14">
        <v>19</v>
      </c>
      <c r="C325" s="14">
        <v>3</v>
      </c>
      <c r="D325" s="10">
        <v>18.18</v>
      </c>
      <c r="E325" s="9">
        <v>9</v>
      </c>
      <c r="F325" s="9">
        <v>-24.48</v>
      </c>
    </row>
    <row r="326" spans="1:6">
      <c r="A326" s="1">
        <v>102999</v>
      </c>
      <c r="B326" s="14">
        <v>19</v>
      </c>
      <c r="C326" s="14">
        <v>4</v>
      </c>
      <c r="D326" s="10">
        <v>18.27</v>
      </c>
      <c r="E326" s="9">
        <v>6</v>
      </c>
      <c r="F326" s="9">
        <v>-24.6</v>
      </c>
    </row>
    <row r="327" spans="1:6">
      <c r="A327" s="1">
        <v>102999</v>
      </c>
      <c r="B327" s="14">
        <v>19</v>
      </c>
      <c r="C327" s="14">
        <v>5</v>
      </c>
      <c r="D327" s="10">
        <v>18.329999999999998</v>
      </c>
      <c r="E327" s="9">
        <v>6</v>
      </c>
      <c r="F327" s="9">
        <v>-23.69</v>
      </c>
    </row>
    <row r="328" spans="1:6">
      <c r="A328" s="1">
        <v>102999</v>
      </c>
      <c r="B328" s="14">
        <v>19</v>
      </c>
      <c r="C328" s="14">
        <v>6</v>
      </c>
      <c r="D328" s="10">
        <v>18.39</v>
      </c>
      <c r="E328" s="9">
        <v>6</v>
      </c>
      <c r="F328" s="9">
        <v>-23.29</v>
      </c>
    </row>
    <row r="329" spans="1:6">
      <c r="A329" s="1">
        <v>102999</v>
      </c>
      <c r="B329" s="14">
        <v>19</v>
      </c>
      <c r="C329" s="14">
        <v>7</v>
      </c>
      <c r="D329" s="10">
        <v>18.45</v>
      </c>
      <c r="E329" s="9">
        <v>6</v>
      </c>
      <c r="F329" s="9">
        <v>-22.79</v>
      </c>
    </row>
    <row r="330" spans="1:6">
      <c r="A330" s="1">
        <v>102999</v>
      </c>
      <c r="B330" s="14">
        <v>19</v>
      </c>
      <c r="C330" s="14">
        <v>8</v>
      </c>
      <c r="D330" s="10">
        <v>18.510000000000002</v>
      </c>
      <c r="E330" s="9">
        <v>6</v>
      </c>
      <c r="F330" s="9">
        <v>-22.72</v>
      </c>
    </row>
    <row r="331" spans="1:6">
      <c r="A331" s="1">
        <v>102999</v>
      </c>
      <c r="B331" s="14">
        <v>19</v>
      </c>
      <c r="C331" s="14">
        <v>9</v>
      </c>
      <c r="D331" s="10">
        <v>18.57</v>
      </c>
      <c r="E331" s="9">
        <v>6</v>
      </c>
      <c r="F331" s="9">
        <v>-22.15</v>
      </c>
    </row>
    <row r="332" spans="1:6">
      <c r="A332" s="1">
        <v>102999</v>
      </c>
      <c r="B332" s="14">
        <v>19</v>
      </c>
      <c r="C332" s="14">
        <v>10</v>
      </c>
      <c r="D332" s="10">
        <v>18.63</v>
      </c>
      <c r="E332" s="9">
        <v>5</v>
      </c>
      <c r="F332" s="9">
        <v>-23.61</v>
      </c>
    </row>
    <row r="333" spans="1:6">
      <c r="A333" s="1">
        <v>102999</v>
      </c>
      <c r="B333" s="14">
        <v>19</v>
      </c>
      <c r="C333" s="14">
        <v>11</v>
      </c>
      <c r="D333" s="10">
        <v>18.68</v>
      </c>
      <c r="E333" s="9">
        <v>5</v>
      </c>
      <c r="F333" s="9">
        <v>-24.42</v>
      </c>
    </row>
    <row r="334" spans="1:6">
      <c r="A334" s="1">
        <v>102999</v>
      </c>
      <c r="B334" s="14">
        <v>19</v>
      </c>
      <c r="C334" s="14">
        <v>12</v>
      </c>
      <c r="D334" s="10">
        <v>18.73</v>
      </c>
      <c r="E334" s="9">
        <v>5</v>
      </c>
      <c r="F334" s="9">
        <v>-24.55</v>
      </c>
    </row>
    <row r="335" spans="1:6">
      <c r="A335" s="1">
        <v>102999</v>
      </c>
      <c r="B335" s="14">
        <v>19</v>
      </c>
      <c r="C335" s="14">
        <v>13</v>
      </c>
      <c r="D335" s="10">
        <v>18.78</v>
      </c>
      <c r="E335" s="9">
        <v>5</v>
      </c>
      <c r="F335" s="9">
        <v>-25.42</v>
      </c>
    </row>
    <row r="336" spans="1:6">
      <c r="A336" s="1">
        <v>102999</v>
      </c>
      <c r="B336" s="14">
        <v>19</v>
      </c>
      <c r="C336" s="14">
        <v>14</v>
      </c>
      <c r="D336" s="10">
        <v>18.829999999999998</v>
      </c>
      <c r="E336" s="9">
        <v>6</v>
      </c>
      <c r="F336" s="9">
        <v>-25.8</v>
      </c>
    </row>
    <row r="337" spans="1:6">
      <c r="A337" s="1">
        <v>102999</v>
      </c>
      <c r="B337" s="14">
        <v>19</v>
      </c>
      <c r="C337" s="14">
        <v>15</v>
      </c>
      <c r="D337" s="10">
        <v>18.89</v>
      </c>
      <c r="E337" s="9">
        <v>6</v>
      </c>
      <c r="F337" s="9">
        <v>-27.08</v>
      </c>
    </row>
    <row r="338" spans="1:6">
      <c r="A338" s="1">
        <v>102999</v>
      </c>
      <c r="B338" s="14">
        <v>19</v>
      </c>
      <c r="C338" s="14">
        <v>16</v>
      </c>
      <c r="D338" s="10">
        <v>18.95</v>
      </c>
      <c r="E338" s="9">
        <v>5</v>
      </c>
      <c r="F338" s="9">
        <v>-27.2</v>
      </c>
    </row>
    <row r="339" spans="1:6">
      <c r="A339" s="1">
        <v>102999</v>
      </c>
      <c r="B339" s="14">
        <v>19</v>
      </c>
      <c r="C339" s="14">
        <v>17</v>
      </c>
      <c r="D339" s="10">
        <v>19</v>
      </c>
      <c r="E339" s="9">
        <v>6</v>
      </c>
      <c r="F339" s="9">
        <v>-27.13</v>
      </c>
    </row>
    <row r="340" spans="1:6">
      <c r="A340" s="1">
        <v>110199</v>
      </c>
      <c r="B340" s="14">
        <v>20</v>
      </c>
      <c r="C340" s="14">
        <v>1</v>
      </c>
      <c r="D340" s="10">
        <v>19.059999999999999</v>
      </c>
      <c r="E340" s="9">
        <v>6</v>
      </c>
      <c r="F340" s="9">
        <v>-26.39</v>
      </c>
    </row>
    <row r="341" spans="1:6">
      <c r="A341" s="1">
        <v>110199</v>
      </c>
      <c r="B341" s="14">
        <v>20</v>
      </c>
      <c r="C341" s="14">
        <v>2</v>
      </c>
      <c r="D341" s="10">
        <v>19.12</v>
      </c>
      <c r="E341" s="9">
        <v>5</v>
      </c>
      <c r="F341" s="9">
        <v>-24.45</v>
      </c>
    </row>
    <row r="342" spans="1:6">
      <c r="A342" s="1">
        <v>110199</v>
      </c>
      <c r="B342" s="14">
        <v>20</v>
      </c>
      <c r="C342" s="14">
        <v>3</v>
      </c>
      <c r="D342" s="10">
        <v>19.170000000000002</v>
      </c>
      <c r="E342" s="9">
        <v>5</v>
      </c>
      <c r="F342" s="9">
        <v>-24.63</v>
      </c>
    </row>
    <row r="343" spans="1:6">
      <c r="A343" s="1">
        <v>110199</v>
      </c>
      <c r="B343" s="14">
        <v>20</v>
      </c>
      <c r="C343" s="14">
        <v>4</v>
      </c>
      <c r="D343" s="10">
        <v>19.22</v>
      </c>
      <c r="E343" s="9">
        <v>5</v>
      </c>
      <c r="F343" s="9">
        <v>-24.62</v>
      </c>
    </row>
    <row r="344" spans="1:6">
      <c r="A344" s="1">
        <v>110199</v>
      </c>
      <c r="B344" s="14">
        <v>20</v>
      </c>
      <c r="C344" s="14">
        <v>5</v>
      </c>
      <c r="D344" s="10">
        <v>19.27</v>
      </c>
      <c r="E344" s="9">
        <v>5</v>
      </c>
      <c r="F344" s="9">
        <v>-25.92</v>
      </c>
    </row>
    <row r="345" spans="1:6">
      <c r="A345" s="1">
        <v>110199</v>
      </c>
      <c r="B345" s="14">
        <v>20</v>
      </c>
      <c r="C345" s="14">
        <v>6</v>
      </c>
      <c r="D345" s="10">
        <v>19.32</v>
      </c>
      <c r="E345" s="9">
        <v>5</v>
      </c>
      <c r="F345" s="9">
        <v>-27.31</v>
      </c>
    </row>
    <row r="346" spans="1:6">
      <c r="A346" s="1">
        <v>110199</v>
      </c>
      <c r="B346" s="14">
        <v>20</v>
      </c>
      <c r="C346" s="14">
        <v>7</v>
      </c>
      <c r="D346" s="10">
        <v>19.37</v>
      </c>
      <c r="E346" s="9">
        <v>5</v>
      </c>
      <c r="F346" s="9">
        <v>-27.57</v>
      </c>
    </row>
    <row r="347" spans="1:6">
      <c r="A347" s="1">
        <v>110199</v>
      </c>
      <c r="B347" s="14">
        <v>20</v>
      </c>
      <c r="C347" s="14">
        <v>8</v>
      </c>
      <c r="D347" s="10">
        <v>19.420000000000002</v>
      </c>
      <c r="E347" s="9">
        <v>5</v>
      </c>
      <c r="F347" s="9">
        <v>-27.63</v>
      </c>
    </row>
    <row r="348" spans="1:6">
      <c r="A348" s="1">
        <v>110199</v>
      </c>
      <c r="B348" s="14">
        <v>20</v>
      </c>
      <c r="C348" s="14">
        <v>9</v>
      </c>
      <c r="D348" s="10">
        <v>19.47</v>
      </c>
      <c r="E348" s="9">
        <v>6</v>
      </c>
      <c r="F348" s="9">
        <v>-25.05</v>
      </c>
    </row>
    <row r="349" spans="1:6">
      <c r="A349" s="1">
        <v>110199</v>
      </c>
      <c r="B349" s="14">
        <v>20</v>
      </c>
      <c r="C349" s="14">
        <v>10</v>
      </c>
      <c r="D349" s="10">
        <v>19.53</v>
      </c>
      <c r="E349" s="9">
        <v>6</v>
      </c>
      <c r="F349" s="9">
        <v>-27.68</v>
      </c>
    </row>
    <row r="350" spans="1:6">
      <c r="A350" s="1">
        <v>110199</v>
      </c>
      <c r="B350" s="14">
        <v>20</v>
      </c>
      <c r="C350" s="14">
        <v>11</v>
      </c>
      <c r="D350" s="10">
        <v>19.59</v>
      </c>
      <c r="E350" s="9">
        <v>5.2</v>
      </c>
      <c r="F350" s="9">
        <v>-28.24</v>
      </c>
    </row>
    <row r="351" spans="1:6">
      <c r="A351" s="1">
        <v>110199</v>
      </c>
      <c r="B351" s="14">
        <v>20</v>
      </c>
      <c r="C351" s="14">
        <v>12</v>
      </c>
      <c r="D351" s="10">
        <v>19.641999999999999</v>
      </c>
      <c r="E351" s="9">
        <v>5.2</v>
      </c>
      <c r="F351" s="9">
        <v>-28.45</v>
      </c>
    </row>
    <row r="352" spans="1:6">
      <c r="A352" s="1">
        <v>110199</v>
      </c>
      <c r="B352" s="14">
        <v>20</v>
      </c>
      <c r="C352" s="14">
        <v>13</v>
      </c>
      <c r="D352" s="10">
        <v>19.693999999999999</v>
      </c>
      <c r="E352" s="9">
        <v>5.2</v>
      </c>
      <c r="F352" s="9">
        <v>-28.01</v>
      </c>
    </row>
    <row r="353" spans="1:6">
      <c r="A353" s="1">
        <v>110199</v>
      </c>
      <c r="B353" s="14">
        <v>20</v>
      </c>
      <c r="C353" s="14">
        <v>14</v>
      </c>
      <c r="D353" s="10">
        <v>19.745999999999999</v>
      </c>
      <c r="E353" s="9">
        <v>5.2</v>
      </c>
      <c r="F353" s="9">
        <v>-25.65</v>
      </c>
    </row>
    <row r="354" spans="1:6">
      <c r="A354" s="1">
        <v>110199</v>
      </c>
      <c r="B354" s="14">
        <v>20</v>
      </c>
      <c r="C354" s="14">
        <v>15</v>
      </c>
      <c r="D354" s="10">
        <v>19.797999999999998</v>
      </c>
      <c r="E354" s="9">
        <v>5.2</v>
      </c>
      <c r="F354" s="9">
        <v>-25.02</v>
      </c>
    </row>
    <row r="355" spans="1:6">
      <c r="A355" s="1">
        <v>110199</v>
      </c>
      <c r="B355" s="14">
        <v>20</v>
      </c>
      <c r="C355" s="14">
        <v>16</v>
      </c>
      <c r="D355" s="10">
        <v>19.850000000000001</v>
      </c>
      <c r="E355" s="9">
        <v>5</v>
      </c>
      <c r="F355" s="9">
        <v>-25.96</v>
      </c>
    </row>
    <row r="356" spans="1:6">
      <c r="A356" s="1">
        <v>110199</v>
      </c>
      <c r="B356" s="14">
        <v>20</v>
      </c>
      <c r="C356" s="14">
        <v>17</v>
      </c>
      <c r="D356" s="10">
        <v>19.899999999999999</v>
      </c>
      <c r="E356" s="9">
        <v>5</v>
      </c>
      <c r="F356" s="9">
        <v>-25.78</v>
      </c>
    </row>
    <row r="357" spans="1:6">
      <c r="A357" s="1">
        <v>110199</v>
      </c>
      <c r="B357" s="14">
        <v>20</v>
      </c>
      <c r="C357" s="14">
        <v>18</v>
      </c>
      <c r="D357" s="10">
        <v>19.95</v>
      </c>
      <c r="E357" s="9">
        <v>5</v>
      </c>
      <c r="F357" s="9">
        <v>-23.95</v>
      </c>
    </row>
    <row r="358" spans="1:6">
      <c r="A358" s="1">
        <v>110199</v>
      </c>
      <c r="B358" s="14">
        <v>20</v>
      </c>
      <c r="C358" s="14">
        <v>19</v>
      </c>
      <c r="D358" s="10">
        <v>20</v>
      </c>
      <c r="E358" s="9">
        <v>6</v>
      </c>
      <c r="F358" s="9">
        <v>-25.25</v>
      </c>
    </row>
    <row r="359" spans="1:6">
      <c r="A359" s="1">
        <v>110199</v>
      </c>
      <c r="B359" s="14">
        <v>21</v>
      </c>
      <c r="C359" s="14">
        <v>1</v>
      </c>
      <c r="D359" s="10">
        <v>20.059999999999999</v>
      </c>
      <c r="E359" s="9">
        <v>6.5</v>
      </c>
      <c r="F359" s="9">
        <v>-26.76</v>
      </c>
    </row>
    <row r="360" spans="1:6">
      <c r="A360" s="1">
        <v>110199</v>
      </c>
      <c r="B360" s="14">
        <v>21</v>
      </c>
      <c r="C360" s="14">
        <v>2</v>
      </c>
      <c r="D360" s="10">
        <v>20.125</v>
      </c>
      <c r="E360" s="9">
        <v>5</v>
      </c>
      <c r="F360" s="9">
        <v>-27.04</v>
      </c>
    </row>
    <row r="361" spans="1:6">
      <c r="A361" s="1">
        <v>110199</v>
      </c>
      <c r="B361" s="14">
        <v>21</v>
      </c>
      <c r="C361" s="14">
        <v>3</v>
      </c>
      <c r="D361" s="10">
        <v>20.175000000000001</v>
      </c>
      <c r="E361" s="9">
        <v>5</v>
      </c>
      <c r="F361" s="9">
        <v>-26.62</v>
      </c>
    </row>
    <row r="362" spans="1:6">
      <c r="A362" s="1">
        <v>110199</v>
      </c>
      <c r="B362" s="14">
        <v>21</v>
      </c>
      <c r="C362" s="14">
        <v>4</v>
      </c>
      <c r="D362" s="10">
        <v>20.225000000000001</v>
      </c>
      <c r="E362" s="9">
        <v>5</v>
      </c>
      <c r="F362" s="9">
        <v>-25.52</v>
      </c>
    </row>
    <row r="363" spans="1:6">
      <c r="A363" s="1">
        <v>110199</v>
      </c>
      <c r="B363" s="14">
        <v>21</v>
      </c>
      <c r="C363" s="14">
        <v>5</v>
      </c>
      <c r="D363" s="10">
        <v>20.274999999999999</v>
      </c>
      <c r="E363" s="9">
        <v>5</v>
      </c>
      <c r="F363" s="9">
        <v>-24.71</v>
      </c>
    </row>
    <row r="364" spans="1:6">
      <c r="A364" s="1">
        <v>110199</v>
      </c>
      <c r="B364" s="14">
        <v>21</v>
      </c>
      <c r="C364" s="14">
        <v>6</v>
      </c>
      <c r="D364" s="10">
        <v>20.324999999999999</v>
      </c>
      <c r="E364" s="9">
        <v>5</v>
      </c>
      <c r="F364" s="9">
        <v>-23.87</v>
      </c>
    </row>
    <row r="365" spans="1:6">
      <c r="A365" s="1">
        <v>110199</v>
      </c>
      <c r="B365" s="14">
        <v>21</v>
      </c>
      <c r="C365" s="14">
        <v>7</v>
      </c>
      <c r="D365" s="10">
        <v>20.375</v>
      </c>
      <c r="E365" s="9">
        <v>5</v>
      </c>
      <c r="F365" s="9">
        <v>-23.55</v>
      </c>
    </row>
    <row r="366" spans="1:6">
      <c r="A366" s="1">
        <v>110199</v>
      </c>
      <c r="B366" s="14">
        <v>21</v>
      </c>
      <c r="C366" s="14">
        <v>8</v>
      </c>
      <c r="D366" s="10">
        <v>20.425000000000001</v>
      </c>
      <c r="E366" s="9">
        <v>6.5</v>
      </c>
      <c r="F366" s="9">
        <v>-23.15</v>
      </c>
    </row>
  </sheetData>
  <phoneticPr fontId="4" type="noConversion"/>
  <pageMargins left="0.5" right="0.5" top="0.5" bottom="0.5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5"/>
  <sheetViews>
    <sheetView showOutlineSymbols="0" zoomScale="87" zoomScaleNormal="87" workbookViewId="0">
      <selection activeCell="B366" sqref="B366"/>
    </sheetView>
  </sheetViews>
  <sheetFormatPr defaultColWidth="9.6328125" defaultRowHeight="15"/>
  <cols>
    <col min="1" max="9" width="9.6328125" style="1"/>
    <col min="10" max="10" width="14.1796875" style="1" customWidth="1"/>
    <col min="11" max="11" width="10.54296875" style="1" customWidth="1"/>
    <col min="12" max="12" width="9.6328125" style="1"/>
    <col min="13" max="13" width="12.81640625" style="1" customWidth="1"/>
    <col min="14" max="14" width="10.08984375" style="1" bestFit="1" customWidth="1"/>
    <col min="15" max="16" width="11.36328125" style="1" customWidth="1"/>
    <col min="17" max="17" width="9.6328125" style="1"/>
    <col min="18" max="18" width="13.1796875" style="1" customWidth="1"/>
    <col min="19" max="16384" width="9.6328125" style="1"/>
  </cols>
  <sheetData>
    <row r="1" spans="1:25" ht="15.6">
      <c r="A1" s="4" t="s">
        <v>128</v>
      </c>
      <c r="E1" s="4" t="s">
        <v>140</v>
      </c>
    </row>
    <row r="3" spans="1:25" customFormat="1">
      <c r="A3" s="1" t="s">
        <v>140</v>
      </c>
      <c r="B3" s="10" t="s">
        <v>51</v>
      </c>
      <c r="C3" s="1" t="s">
        <v>52</v>
      </c>
      <c r="D3" s="1"/>
      <c r="E3" s="1" t="s">
        <v>53</v>
      </c>
      <c r="F3" s="10" t="s">
        <v>54</v>
      </c>
      <c r="G3" s="1" t="s">
        <v>55</v>
      </c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1"/>
      <c r="T3" s="12"/>
      <c r="U3" s="2"/>
      <c r="V3" s="2"/>
      <c r="W3" s="12"/>
      <c r="X3" s="1"/>
      <c r="Y3" s="2"/>
    </row>
    <row r="4" spans="1:25" customFormat="1">
      <c r="A4" s="1"/>
      <c r="B4" s="10" t="s">
        <v>56</v>
      </c>
      <c r="C4" s="1" t="s">
        <v>57</v>
      </c>
      <c r="D4" s="1" t="s">
        <v>58</v>
      </c>
      <c r="E4" s="20" t="s">
        <v>109</v>
      </c>
      <c r="F4" s="21" t="s">
        <v>110</v>
      </c>
      <c r="G4" s="1"/>
      <c r="H4" s="1"/>
      <c r="I4" s="1"/>
      <c r="J4" s="20" t="s">
        <v>111</v>
      </c>
      <c r="K4" s="1" t="s">
        <v>62</v>
      </c>
      <c r="L4" s="1"/>
      <c r="M4" s="2"/>
      <c r="N4" s="1"/>
      <c r="O4" s="1" t="s">
        <v>31</v>
      </c>
      <c r="P4" s="1" t="s">
        <v>31</v>
      </c>
      <c r="Q4" s="1"/>
      <c r="R4" s="1"/>
      <c r="S4" s="11"/>
      <c r="T4" s="12"/>
      <c r="U4" s="2"/>
      <c r="V4" s="2"/>
      <c r="W4" s="12"/>
      <c r="X4" s="1"/>
      <c r="Y4" s="2"/>
    </row>
    <row r="5" spans="1:25" customFormat="1">
      <c r="A5" s="1" t="s">
        <v>59</v>
      </c>
      <c r="B5" s="10" t="s">
        <v>60</v>
      </c>
      <c r="C5" s="9" t="s">
        <v>61</v>
      </c>
      <c r="D5" s="1"/>
      <c r="E5" s="1"/>
      <c r="F5" s="10"/>
      <c r="G5" s="1"/>
      <c r="H5" s="1"/>
      <c r="I5" s="1"/>
      <c r="J5" s="20" t="s">
        <v>6</v>
      </c>
      <c r="K5" s="20" t="s">
        <v>114</v>
      </c>
      <c r="L5" s="1" t="s">
        <v>57</v>
      </c>
      <c r="M5" s="22" t="s">
        <v>112</v>
      </c>
      <c r="N5" s="1" t="s">
        <v>64</v>
      </c>
      <c r="O5" s="20" t="s">
        <v>6</v>
      </c>
      <c r="P5" s="20" t="s">
        <v>6</v>
      </c>
      <c r="Q5" s="1" t="s">
        <v>65</v>
      </c>
      <c r="R5" s="22" t="s">
        <v>112</v>
      </c>
      <c r="S5" s="11" t="s">
        <v>64</v>
      </c>
      <c r="T5" s="12"/>
      <c r="U5" s="2"/>
      <c r="V5" s="2"/>
      <c r="W5" s="12"/>
      <c r="X5" s="1"/>
      <c r="Y5" s="2"/>
    </row>
    <row r="6" spans="1:25" customFormat="1">
      <c r="A6" s="2">
        <v>0</v>
      </c>
      <c r="B6" s="2">
        <v>0</v>
      </c>
      <c r="C6" s="9">
        <v>7.74</v>
      </c>
      <c r="D6" s="1">
        <v>1998</v>
      </c>
      <c r="E6" s="2">
        <v>0</v>
      </c>
      <c r="F6" s="2">
        <v>0</v>
      </c>
      <c r="G6" s="3">
        <v>-21.89</v>
      </c>
      <c r="H6" s="1">
        <v>1998</v>
      </c>
      <c r="I6" s="1"/>
      <c r="J6" s="1" t="s">
        <v>113</v>
      </c>
      <c r="K6" s="1" t="s">
        <v>110</v>
      </c>
      <c r="L6" s="1" t="s">
        <v>65</v>
      </c>
      <c r="M6" s="10" t="s">
        <v>57</v>
      </c>
      <c r="N6" s="1"/>
      <c r="O6" s="20" t="s">
        <v>109</v>
      </c>
      <c r="P6" s="20" t="s">
        <v>110</v>
      </c>
      <c r="Q6" s="1"/>
      <c r="R6" s="10" t="s">
        <v>68</v>
      </c>
      <c r="S6" s="11"/>
      <c r="T6" s="12"/>
      <c r="U6" s="2"/>
      <c r="V6" s="2"/>
      <c r="W6" s="12"/>
      <c r="X6" s="1"/>
      <c r="Y6" s="2"/>
    </row>
    <row r="7" spans="1:25" customFormat="1">
      <c r="A7" s="2">
        <v>0.08</v>
      </c>
      <c r="B7" s="2">
        <v>2.6549625259859967E-2</v>
      </c>
      <c r="C7" s="9">
        <v>3.46</v>
      </c>
      <c r="D7" s="1"/>
      <c r="E7" s="2">
        <v>0.08</v>
      </c>
      <c r="F7" s="2">
        <v>2.6549625259859967E-2</v>
      </c>
      <c r="G7" s="3">
        <v>-23.39</v>
      </c>
      <c r="H7" s="1"/>
      <c r="I7" s="1"/>
      <c r="J7" s="19">
        <v>0</v>
      </c>
      <c r="K7" s="19">
        <v>0</v>
      </c>
      <c r="L7">
        <v>1998</v>
      </c>
      <c r="M7" s="19">
        <v>0.27185312453037919</v>
      </c>
      <c r="N7">
        <v>10</v>
      </c>
      <c r="O7" s="19">
        <v>0</v>
      </c>
      <c r="P7" s="19">
        <v>0</v>
      </c>
      <c r="Q7">
        <v>1998</v>
      </c>
      <c r="R7" s="19">
        <v>0.18699880655903778</v>
      </c>
      <c r="S7">
        <v>7</v>
      </c>
      <c r="T7" s="12"/>
      <c r="U7" s="2"/>
      <c r="V7" s="2"/>
      <c r="W7" s="12"/>
      <c r="X7" s="1"/>
      <c r="Y7" s="2"/>
    </row>
    <row r="8" spans="1:25" customFormat="1">
      <c r="A8" s="2">
        <v>0.16</v>
      </c>
      <c r="B8" s="2">
        <v>5.3514845675749372E-2</v>
      </c>
      <c r="C8" s="9">
        <v>4.58</v>
      </c>
      <c r="D8" s="1"/>
      <c r="E8" s="2">
        <v>0.16</v>
      </c>
      <c r="F8" s="2">
        <v>5.3514845675749372E-2</v>
      </c>
      <c r="G8" s="3">
        <v>-22.57</v>
      </c>
      <c r="H8" s="1"/>
      <c r="I8" s="1"/>
      <c r="J8" s="19">
        <v>0.77</v>
      </c>
      <c r="K8" s="19">
        <v>0.27185312453037919</v>
      </c>
      <c r="L8">
        <v>1997</v>
      </c>
      <c r="M8" s="19">
        <v>0.50167656972813868</v>
      </c>
      <c r="N8">
        <v>21</v>
      </c>
      <c r="O8" s="19">
        <v>0.54</v>
      </c>
      <c r="P8" s="19">
        <v>0.18699880655903778</v>
      </c>
      <c r="Q8">
        <v>1997</v>
      </c>
      <c r="R8" s="19">
        <v>0.300080752319421</v>
      </c>
      <c r="S8">
        <v>12</v>
      </c>
      <c r="T8" s="12"/>
      <c r="U8" s="2"/>
      <c r="V8" s="2"/>
      <c r="W8" s="12"/>
      <c r="X8" s="1"/>
      <c r="Y8" s="2"/>
    </row>
    <row r="9" spans="1:25" customFormat="1">
      <c r="A9" s="2">
        <v>0.24</v>
      </c>
      <c r="B9" s="2">
        <v>8.0886536832229378E-2</v>
      </c>
      <c r="C9" s="9">
        <v>3.84</v>
      </c>
      <c r="D9" s="1"/>
      <c r="E9" s="2">
        <v>0.24</v>
      </c>
      <c r="F9" s="2">
        <v>8.0886536832229378E-2</v>
      </c>
      <c r="G9" s="3">
        <v>-22.35</v>
      </c>
      <c r="H9" s="1"/>
      <c r="I9" s="1"/>
      <c r="J9" s="19">
        <v>2.0099999999999998</v>
      </c>
      <c r="K9" s="19">
        <v>0.77352969425851792</v>
      </c>
      <c r="L9">
        <v>1996</v>
      </c>
      <c r="M9" s="19">
        <v>0.44603237222366454</v>
      </c>
      <c r="N9">
        <v>18</v>
      </c>
      <c r="O9" s="19">
        <v>1.323</v>
      </c>
      <c r="P9" s="19">
        <v>0.48707955887845877</v>
      </c>
      <c r="Q9">
        <v>1996</v>
      </c>
      <c r="R9" s="19">
        <v>0.53742032902269676</v>
      </c>
      <c r="S9">
        <v>22</v>
      </c>
      <c r="T9" s="12"/>
      <c r="U9" s="2"/>
      <c r="V9" s="2"/>
      <c r="W9" s="12"/>
      <c r="X9" s="1"/>
      <c r="Y9" s="2"/>
    </row>
    <row r="10" spans="1:25" customFormat="1">
      <c r="A10" s="2">
        <v>0.32</v>
      </c>
      <c r="B10" s="2">
        <v>0.10865572067927654</v>
      </c>
      <c r="C10" s="9">
        <v>2.78</v>
      </c>
      <c r="D10" s="1"/>
      <c r="E10" s="2">
        <v>0.32</v>
      </c>
      <c r="F10" s="2">
        <v>0.10865572067927654</v>
      </c>
      <c r="G10" s="3">
        <v>-22.47</v>
      </c>
      <c r="H10" s="1"/>
      <c r="I10" s="3"/>
      <c r="J10" s="19">
        <v>3.008</v>
      </c>
      <c r="K10" s="19">
        <v>1.2195620664821825</v>
      </c>
      <c r="L10">
        <v>1995</v>
      </c>
      <c r="M10" s="19">
        <v>0.43390276337783007</v>
      </c>
      <c r="N10">
        <v>16</v>
      </c>
      <c r="O10" s="19">
        <v>2.58</v>
      </c>
      <c r="P10" s="19">
        <v>1.0244998879011555</v>
      </c>
      <c r="Q10">
        <v>1995</v>
      </c>
      <c r="R10" s="19">
        <v>0.49177118872945114</v>
      </c>
      <c r="S10">
        <v>19</v>
      </c>
      <c r="T10" s="12"/>
      <c r="U10" s="2"/>
      <c r="V10" s="2"/>
      <c r="W10" s="12"/>
      <c r="X10" s="1"/>
      <c r="Y10" s="2"/>
    </row>
    <row r="11" spans="1:25" customFormat="1">
      <c r="A11" s="2">
        <v>0.4</v>
      </c>
      <c r="B11" s="2">
        <v>0.13681356448318258</v>
      </c>
      <c r="C11" s="9">
        <v>23.14</v>
      </c>
      <c r="D11" s="1"/>
      <c r="E11" s="2">
        <v>0.4</v>
      </c>
      <c r="F11" s="2">
        <v>0.13681356448318258</v>
      </c>
      <c r="G11" s="3">
        <v>-22.92</v>
      </c>
      <c r="H11" s="1"/>
      <c r="I11" s="3"/>
      <c r="J11" s="19">
        <v>3.9260000000000002</v>
      </c>
      <c r="K11" s="19">
        <v>1.6534648298600125</v>
      </c>
      <c r="L11">
        <v>1994</v>
      </c>
      <c r="M11" s="19">
        <v>0.38778609117257523</v>
      </c>
      <c r="N11">
        <v>14</v>
      </c>
      <c r="O11" s="19">
        <v>3.64</v>
      </c>
      <c r="P11" s="19">
        <v>1.5162710766306067</v>
      </c>
      <c r="Q11">
        <v>1994</v>
      </c>
      <c r="R11" s="19">
        <v>0.36014720579060078</v>
      </c>
      <c r="S11">
        <v>13</v>
      </c>
      <c r="T11" s="12"/>
      <c r="U11" s="2"/>
      <c r="V11" s="2"/>
      <c r="W11" s="12"/>
      <c r="X11" s="1"/>
      <c r="Y11" s="2"/>
    </row>
    <row r="12" spans="1:25" customFormat="1">
      <c r="A12" s="2">
        <v>0.47</v>
      </c>
      <c r="B12" s="2">
        <v>0.16176359352589093</v>
      </c>
      <c r="C12" s="9">
        <v>9.1999999999999993</v>
      </c>
      <c r="D12" s="1"/>
      <c r="E12" s="2">
        <v>0.47</v>
      </c>
      <c r="F12" s="2">
        <v>0.16176359352589093</v>
      </c>
      <c r="G12" s="3">
        <v>-32.92</v>
      </c>
      <c r="H12" s="1"/>
      <c r="I12" s="3"/>
      <c r="J12" s="19">
        <v>4.718</v>
      </c>
      <c r="K12" s="19">
        <v>2.0412509210325878</v>
      </c>
      <c r="L12">
        <v>1993</v>
      </c>
      <c r="M12" s="19">
        <v>0.46323256767491872</v>
      </c>
      <c r="N12">
        <v>15</v>
      </c>
      <c r="O12" s="19">
        <v>4.3840000000000003</v>
      </c>
      <c r="P12" s="19">
        <v>1.8764182824212075</v>
      </c>
      <c r="Q12">
        <v>1993</v>
      </c>
      <c r="R12" s="19">
        <v>0.40561546106348212</v>
      </c>
      <c r="S12">
        <v>14</v>
      </c>
      <c r="T12" s="12"/>
      <c r="U12" s="2"/>
      <c r="V12" s="2"/>
      <c r="W12" s="12"/>
      <c r="X12" s="1"/>
      <c r="Y12" s="2"/>
    </row>
    <row r="13" spans="1:25" customFormat="1">
      <c r="A13" s="2">
        <v>0.54</v>
      </c>
      <c r="B13" s="2">
        <v>0.18699880655903778</v>
      </c>
      <c r="C13" s="9">
        <v>5.7</v>
      </c>
      <c r="D13" s="1"/>
      <c r="E13" s="2">
        <v>0.54</v>
      </c>
      <c r="F13" s="2">
        <v>0.18699880655903778</v>
      </c>
      <c r="G13" s="3">
        <v>-30.9</v>
      </c>
      <c r="H13" s="1">
        <v>1997</v>
      </c>
      <c r="I13" s="3"/>
      <c r="J13" s="19">
        <v>5.64</v>
      </c>
      <c r="K13" s="19">
        <v>2.5044834887075065</v>
      </c>
      <c r="L13">
        <v>1992</v>
      </c>
      <c r="M13" s="19">
        <v>0.53585007116760464</v>
      </c>
      <c r="N13">
        <v>18</v>
      </c>
      <c r="O13" s="19">
        <v>5.2</v>
      </c>
      <c r="P13" s="19">
        <v>2.2820337434846896</v>
      </c>
      <c r="Q13">
        <v>1992</v>
      </c>
      <c r="R13" s="19">
        <v>0.52780254370845325</v>
      </c>
      <c r="S13">
        <v>17</v>
      </c>
      <c r="T13" s="12"/>
      <c r="U13" s="2"/>
      <c r="V13" s="2"/>
      <c r="W13" s="12"/>
      <c r="X13" s="1"/>
      <c r="Y13" s="2"/>
    </row>
    <row r="14" spans="1:25" customFormat="1">
      <c r="A14" s="2">
        <v>0.61</v>
      </c>
      <c r="B14" s="2">
        <v>0.21251355638530114</v>
      </c>
      <c r="C14" s="9">
        <v>7.24</v>
      </c>
      <c r="D14" s="1"/>
      <c r="E14" s="2">
        <v>0.61</v>
      </c>
      <c r="F14" s="2">
        <v>0.21251355638530114</v>
      </c>
      <c r="G14" s="3">
        <v>-24.56</v>
      </c>
      <c r="H14" s="1"/>
      <c r="I14" s="3"/>
      <c r="J14" s="19">
        <v>6.6829999999999998</v>
      </c>
      <c r="K14" s="19">
        <v>3.0403335598751111</v>
      </c>
      <c r="L14">
        <v>1991</v>
      </c>
      <c r="M14" s="19">
        <v>0.2983504232765215</v>
      </c>
      <c r="N14">
        <v>9</v>
      </c>
      <c r="O14" s="19">
        <v>6.2370000000000001</v>
      </c>
      <c r="P14" s="19">
        <v>2.8098362871931428</v>
      </c>
      <c r="Q14">
        <v>1991</v>
      </c>
      <c r="R14" s="19">
        <v>0.25801498354285268</v>
      </c>
      <c r="S14">
        <v>9</v>
      </c>
      <c r="T14" s="12"/>
      <c r="U14" s="2"/>
      <c r="V14" s="2"/>
      <c r="W14" s="12"/>
      <c r="X14" s="1"/>
      <c r="Y14" s="2"/>
    </row>
    <row r="15" spans="1:25" customFormat="1">
      <c r="A15" s="2">
        <v>0.69</v>
      </c>
      <c r="B15" s="2">
        <v>0.24200850612043115</v>
      </c>
      <c r="C15" s="9">
        <v>3.38</v>
      </c>
      <c r="D15" s="1"/>
      <c r="E15" s="2">
        <v>0.69</v>
      </c>
      <c r="F15" s="2">
        <v>0.24200850612043115</v>
      </c>
      <c r="G15" s="3">
        <v>-24.84</v>
      </c>
      <c r="H15" s="1"/>
      <c r="I15" s="3"/>
      <c r="J15" s="19">
        <v>7.2549999999999999</v>
      </c>
      <c r="K15" s="19">
        <v>3.3386839831516326</v>
      </c>
      <c r="L15">
        <v>1990</v>
      </c>
      <c r="M15" s="19">
        <v>0.25263912778793562</v>
      </c>
      <c r="N15">
        <v>9</v>
      </c>
      <c r="O15" s="19">
        <v>6.7359999999999998</v>
      </c>
      <c r="P15" s="19">
        <v>3.0678512707359955</v>
      </c>
      <c r="Q15">
        <v>1990</v>
      </c>
      <c r="R15" s="19">
        <v>0.30230011836700221</v>
      </c>
      <c r="S15">
        <v>9</v>
      </c>
      <c r="T15" s="12"/>
      <c r="U15" s="2"/>
      <c r="V15" s="2"/>
      <c r="W15" s="12"/>
      <c r="X15" s="1"/>
      <c r="Y15" s="2"/>
    </row>
    <row r="16" spans="1:25" customFormat="1">
      <c r="A16" s="2">
        <v>0.77</v>
      </c>
      <c r="B16" s="2">
        <v>0.27185312453037919</v>
      </c>
      <c r="C16" s="9">
        <v>5.84</v>
      </c>
      <c r="D16" s="1">
        <v>1997</v>
      </c>
      <c r="E16" s="2">
        <v>0.77</v>
      </c>
      <c r="F16" s="2">
        <v>0.27185312453037919</v>
      </c>
      <c r="G16" s="3">
        <v>-25.88</v>
      </c>
      <c r="H16" s="1"/>
      <c r="I16" s="3"/>
      <c r="J16" s="19">
        <v>7.7350000000000003</v>
      </c>
      <c r="K16" s="19">
        <v>3.5913231109395682</v>
      </c>
      <c r="L16">
        <v>1989</v>
      </c>
      <c r="M16" s="19">
        <v>0.31496662022086452</v>
      </c>
      <c r="N16">
        <v>10</v>
      </c>
      <c r="O16" s="19">
        <v>7.3150000000000004</v>
      </c>
      <c r="P16" s="19">
        <v>3.3701513891029977</v>
      </c>
      <c r="Q16">
        <v>1989</v>
      </c>
      <c r="R16" s="19">
        <v>0.348262771808034</v>
      </c>
      <c r="S16">
        <v>12</v>
      </c>
      <c r="T16" s="12"/>
      <c r="U16" s="2"/>
      <c r="V16" s="2"/>
      <c r="W16" s="12"/>
      <c r="X16" s="1"/>
      <c r="Y16" s="2"/>
    </row>
    <row r="17" spans="1:25" customFormat="1">
      <c r="A17" s="2">
        <v>0.84</v>
      </c>
      <c r="B17" s="2">
        <v>0.29824761579057413</v>
      </c>
      <c r="C17" s="9">
        <v>3.12</v>
      </c>
      <c r="D17" s="1"/>
      <c r="E17" s="2">
        <v>0.84</v>
      </c>
      <c r="F17" s="2">
        <v>0.29824761579057413</v>
      </c>
      <c r="G17" s="3">
        <v>-26.3</v>
      </c>
      <c r="H17" s="1"/>
      <c r="I17" s="3"/>
      <c r="J17" s="19">
        <v>8.3279999999999994</v>
      </c>
      <c r="K17" s="19">
        <v>3.9062897311604328</v>
      </c>
      <c r="L17">
        <v>1988</v>
      </c>
      <c r="M17" s="19">
        <v>0.2083723883339772</v>
      </c>
      <c r="N17">
        <v>7</v>
      </c>
      <c r="O17" s="19">
        <v>7.9749999999999996</v>
      </c>
      <c r="P17" s="19">
        <v>3.7184141609110317</v>
      </c>
      <c r="Q17">
        <v>1988</v>
      </c>
      <c r="R17" s="19">
        <v>0.22259479654168857</v>
      </c>
      <c r="S17">
        <v>7</v>
      </c>
      <c r="T17" s="12"/>
      <c r="U17" s="2"/>
      <c r="V17" s="2"/>
      <c r="W17" s="12"/>
      <c r="X17" s="1"/>
      <c r="Y17" s="2"/>
    </row>
    <row r="18" spans="1:25" customFormat="1">
      <c r="A18" s="2">
        <v>0.92</v>
      </c>
      <c r="B18" s="2">
        <v>0.32872631526090196</v>
      </c>
      <c r="C18" s="9">
        <v>5.86</v>
      </c>
      <c r="D18" s="1"/>
      <c r="E18" s="2">
        <v>0.92</v>
      </c>
      <c r="F18" s="2">
        <v>0.32872631526090196</v>
      </c>
      <c r="G18" s="3">
        <v>-21.2</v>
      </c>
      <c r="H18" s="1"/>
      <c r="I18" s="3"/>
      <c r="J18" s="19">
        <v>8.7170000000000005</v>
      </c>
      <c r="K18" s="19">
        <v>4.11466211949441</v>
      </c>
      <c r="L18">
        <v>1987</v>
      </c>
      <c r="M18" s="19">
        <v>0.41193019418867483</v>
      </c>
      <c r="N18">
        <v>11</v>
      </c>
      <c r="O18" s="19">
        <v>8.3930000000000007</v>
      </c>
      <c r="P18" s="19">
        <v>3.9410089574527203</v>
      </c>
      <c r="Q18">
        <v>1987</v>
      </c>
      <c r="R18" s="19">
        <v>0.50935480654466625</v>
      </c>
      <c r="S18">
        <v>15</v>
      </c>
      <c r="T18" s="12"/>
      <c r="U18" s="2"/>
      <c r="V18" s="2"/>
      <c r="W18" s="12"/>
      <c r="X18" s="1"/>
      <c r="Y18" s="2"/>
    </row>
    <row r="19" spans="1:25" customFormat="1">
      <c r="A19" s="2">
        <v>0.98499999999999999</v>
      </c>
      <c r="B19" s="2">
        <v>0.35373125948343148</v>
      </c>
      <c r="C19" s="9">
        <v>9.36</v>
      </c>
      <c r="D19" s="1"/>
      <c r="E19" s="2">
        <v>0.98499999999999999</v>
      </c>
      <c r="F19" s="2">
        <v>0.35373125948343148</v>
      </c>
      <c r="G19" s="3">
        <v>-19.54</v>
      </c>
      <c r="H19" s="1"/>
      <c r="I19" s="3"/>
      <c r="J19" s="19">
        <v>9.4779999999999998</v>
      </c>
      <c r="K19" s="19">
        <v>4.5265923136830848</v>
      </c>
      <c r="L19">
        <v>1986</v>
      </c>
      <c r="M19" s="19">
        <v>0.23271894634760404</v>
      </c>
      <c r="N19">
        <v>7</v>
      </c>
      <c r="O19" s="19">
        <v>9.3379999999999992</v>
      </c>
      <c r="P19" s="19">
        <v>4.4503637639973865</v>
      </c>
      <c r="Q19">
        <v>1986</v>
      </c>
      <c r="R19" s="19">
        <v>0.24577705321798593</v>
      </c>
      <c r="S19">
        <v>7</v>
      </c>
      <c r="T19" s="12"/>
      <c r="U19" s="2"/>
      <c r="V19" s="2"/>
      <c r="W19" s="12"/>
      <c r="X19" s="1"/>
      <c r="Y19" s="2"/>
    </row>
    <row r="20" spans="1:25" customFormat="1">
      <c r="A20" s="2">
        <v>1.0369999999999999</v>
      </c>
      <c r="B20" s="2">
        <v>0.37388780390357346</v>
      </c>
      <c r="C20" s="9">
        <v>10.66</v>
      </c>
      <c r="D20" s="1"/>
      <c r="E20" s="2">
        <v>1.0369999999999999</v>
      </c>
      <c r="F20" s="2">
        <v>0.37388780390357346</v>
      </c>
      <c r="G20" s="3">
        <v>-19.12</v>
      </c>
      <c r="H20" s="1"/>
      <c r="I20" s="1"/>
      <c r="J20" s="19">
        <v>9.9030000000000005</v>
      </c>
      <c r="K20" s="19">
        <v>4.7593112600306888</v>
      </c>
      <c r="L20">
        <v>1985</v>
      </c>
      <c r="M20" s="19">
        <v>0.28035814334564702</v>
      </c>
      <c r="N20">
        <v>9</v>
      </c>
      <c r="O20" s="19">
        <v>9.7880000000000003</v>
      </c>
      <c r="P20" s="19">
        <v>4.6961408172153725</v>
      </c>
      <c r="Q20">
        <v>1985</v>
      </c>
      <c r="R20" s="19">
        <v>0.31518530217865592</v>
      </c>
      <c r="S20">
        <v>10</v>
      </c>
      <c r="T20" s="12"/>
      <c r="U20" s="2"/>
      <c r="V20" s="2"/>
      <c r="W20" s="12"/>
      <c r="X20" s="1"/>
      <c r="Y20" s="2"/>
    </row>
    <row r="21" spans="1:25" customFormat="1">
      <c r="A21" s="2">
        <v>1.1020000000000001</v>
      </c>
      <c r="B21" s="2">
        <v>0.39927093901705579</v>
      </c>
      <c r="C21" s="9">
        <v>11.56</v>
      </c>
      <c r="D21" s="1"/>
      <c r="E21" s="2">
        <v>1.1020000000000001</v>
      </c>
      <c r="F21" s="2">
        <v>0.39927093901705579</v>
      </c>
      <c r="G21" s="3">
        <v>-21.28</v>
      </c>
      <c r="H21" s="1"/>
      <c r="I21" s="1"/>
      <c r="J21" s="19">
        <v>10.41</v>
      </c>
      <c r="K21" s="19">
        <v>5.0396694033763358</v>
      </c>
      <c r="L21">
        <v>1984</v>
      </c>
      <c r="M21" s="19">
        <v>0.74014841948065069</v>
      </c>
      <c r="N21">
        <v>24</v>
      </c>
      <c r="O21" s="19">
        <v>10.359</v>
      </c>
      <c r="P21" s="19">
        <v>5.0113261193940284</v>
      </c>
      <c r="Q21">
        <v>1984</v>
      </c>
      <c r="R21" s="19">
        <v>0.67417169535222587</v>
      </c>
      <c r="S21">
        <v>22</v>
      </c>
      <c r="T21" s="12"/>
      <c r="U21" s="2"/>
      <c r="V21" s="2"/>
      <c r="W21" s="12"/>
      <c r="X21" s="1"/>
      <c r="Y21" s="2"/>
    </row>
    <row r="22" spans="1:25" customFormat="1">
      <c r="A22" s="2">
        <v>1.167</v>
      </c>
      <c r="B22" s="2">
        <v>0.42485856017121065</v>
      </c>
      <c r="C22" s="9">
        <v>11.3</v>
      </c>
      <c r="D22" s="1"/>
      <c r="E22" s="2">
        <v>1.167</v>
      </c>
      <c r="F22" s="2">
        <v>0.42485856017121065</v>
      </c>
      <c r="G22" s="3">
        <v>-22.95</v>
      </c>
      <c r="H22" s="1"/>
      <c r="I22" s="1"/>
      <c r="J22" s="19">
        <v>11.72</v>
      </c>
      <c r="K22" s="19">
        <v>5.7798178228569865</v>
      </c>
      <c r="L22">
        <v>1983</v>
      </c>
      <c r="M22" s="19">
        <v>0.22524187655468531</v>
      </c>
      <c r="N22">
        <v>7</v>
      </c>
      <c r="O22" s="19">
        <v>11.555</v>
      </c>
      <c r="P22" s="19">
        <v>5.6854978147462543</v>
      </c>
      <c r="Q22">
        <v>1983</v>
      </c>
      <c r="R22" s="19">
        <v>0.31956188466541757</v>
      </c>
      <c r="S22">
        <v>10</v>
      </c>
      <c r="T22" s="12"/>
      <c r="U22" s="2"/>
      <c r="V22" s="2"/>
      <c r="W22" s="12"/>
      <c r="X22" s="1"/>
      <c r="Y22" s="2"/>
    </row>
    <row r="23" spans="1:25" customFormat="1">
      <c r="A23" s="2">
        <v>1.2190000000000001</v>
      </c>
      <c r="B23" s="2">
        <v>0.44547319060717916</v>
      </c>
      <c r="C23" s="9">
        <v>8.94</v>
      </c>
      <c r="D23" s="1"/>
      <c r="E23" s="2">
        <v>1.2190000000000001</v>
      </c>
      <c r="F23" s="2">
        <v>0.44547319060717916</v>
      </c>
      <c r="G23" s="3">
        <v>-25.17</v>
      </c>
      <c r="H23" s="1"/>
      <c r="I23" s="1"/>
      <c r="J23" s="19">
        <v>12.112</v>
      </c>
      <c r="K23" s="19">
        <v>6.0050596994116718</v>
      </c>
      <c r="L23">
        <v>1982</v>
      </c>
      <c r="M23" s="19">
        <v>0.34670145772441607</v>
      </c>
      <c r="N23">
        <v>11</v>
      </c>
      <c r="O23" s="19">
        <v>12.112</v>
      </c>
      <c r="P23" s="19">
        <v>6.0050596994116718</v>
      </c>
      <c r="Q23">
        <v>1982</v>
      </c>
      <c r="R23" s="19">
        <v>0.30883800986910614</v>
      </c>
      <c r="S23">
        <v>10</v>
      </c>
      <c r="T23" s="12"/>
      <c r="U23" s="2"/>
      <c r="V23" s="2"/>
      <c r="W23" s="12"/>
      <c r="X23" s="1"/>
      <c r="Y23" s="2"/>
    </row>
    <row r="24" spans="1:25" customFormat="1">
      <c r="A24" s="2">
        <v>1.2709999999999999</v>
      </c>
      <c r="B24" s="2">
        <v>0.46621417917281438</v>
      </c>
      <c r="C24" s="9">
        <v>7.8</v>
      </c>
      <c r="D24" s="1"/>
      <c r="E24" s="2">
        <v>1.2709999999999999</v>
      </c>
      <c r="F24" s="2">
        <v>0.46621417917281438</v>
      </c>
      <c r="G24" s="3">
        <v>-27.17</v>
      </c>
      <c r="H24" s="1"/>
      <c r="I24" s="1"/>
      <c r="J24" s="19">
        <v>12.71</v>
      </c>
      <c r="K24" s="19">
        <v>6.3517611571360879</v>
      </c>
      <c r="L24">
        <v>1981</v>
      </c>
      <c r="M24" s="19">
        <v>0.34563997418925041</v>
      </c>
      <c r="N24">
        <v>11</v>
      </c>
      <c r="O24" s="19">
        <v>12.645</v>
      </c>
      <c r="P24" s="19">
        <v>6.313897709280778</v>
      </c>
      <c r="Q24">
        <v>1981</v>
      </c>
      <c r="R24" s="19">
        <v>0.35407643120275356</v>
      </c>
      <c r="S24">
        <v>11</v>
      </c>
      <c r="T24" s="12"/>
      <c r="U24" s="2"/>
      <c r="V24" s="2"/>
      <c r="W24" s="12"/>
      <c r="X24" s="1"/>
      <c r="Y24" s="2"/>
    </row>
    <row r="25" spans="1:25" customFormat="1">
      <c r="A25" s="2">
        <v>1.323</v>
      </c>
      <c r="B25" s="2">
        <v>0.48707955887845877</v>
      </c>
      <c r="C25" s="9">
        <v>7.48</v>
      </c>
      <c r="D25" s="1"/>
      <c r="E25" s="2">
        <v>1.323</v>
      </c>
      <c r="F25" s="2">
        <v>0.48707955887845877</v>
      </c>
      <c r="G25" s="3">
        <v>-27.04</v>
      </c>
      <c r="H25" s="1">
        <v>1996</v>
      </c>
      <c r="I25" s="1"/>
      <c r="J25" s="19">
        <v>13.3</v>
      </c>
      <c r="K25" s="19">
        <v>6.6974011313253383</v>
      </c>
      <c r="L25">
        <v>1980</v>
      </c>
      <c r="M25" s="19">
        <v>0.40860645704156884</v>
      </c>
      <c r="N25">
        <v>13</v>
      </c>
      <c r="O25" s="19">
        <v>13.25</v>
      </c>
      <c r="P25" s="19">
        <v>6.6679741404835315</v>
      </c>
      <c r="Q25">
        <v>1980</v>
      </c>
      <c r="R25" s="19">
        <v>0.40826832084902165</v>
      </c>
      <c r="S25">
        <v>13</v>
      </c>
      <c r="T25" s="12"/>
      <c r="U25" s="2"/>
      <c r="V25" s="2"/>
      <c r="W25" s="12"/>
      <c r="X25" s="1"/>
      <c r="Y25" s="2"/>
    </row>
    <row r="26" spans="1:25" customFormat="1">
      <c r="A26" s="2">
        <v>1.3859999999999999</v>
      </c>
      <c r="B26" s="2">
        <v>0.51252267332285484</v>
      </c>
      <c r="C26" s="9">
        <v>5.86</v>
      </c>
      <c r="D26" s="1"/>
      <c r="E26" s="2">
        <v>1.3859999999999999</v>
      </c>
      <c r="F26" s="2">
        <v>0.51252267332285484</v>
      </c>
      <c r="G26" s="3">
        <v>-21.9</v>
      </c>
      <c r="H26" s="1"/>
      <c r="I26" s="1"/>
      <c r="J26" s="19">
        <v>13.99</v>
      </c>
      <c r="K26" s="19">
        <v>7.1060075883669072</v>
      </c>
      <c r="L26">
        <v>1979</v>
      </c>
      <c r="M26" s="19">
        <v>0.73968352678733496</v>
      </c>
      <c r="N26">
        <v>21</v>
      </c>
      <c r="O26" s="19">
        <v>13.94</v>
      </c>
      <c r="P26" s="19">
        <v>7.0762424613325532</v>
      </c>
      <c r="Q26">
        <v>1979</v>
      </c>
      <c r="R26" s="19">
        <v>0.52553765954759868</v>
      </c>
      <c r="S26">
        <v>15</v>
      </c>
      <c r="T26" s="12"/>
      <c r="U26" s="1"/>
      <c r="V26" s="1"/>
      <c r="W26" s="1"/>
      <c r="X26" s="1"/>
      <c r="Y26" s="2"/>
    </row>
    <row r="27" spans="1:25" customFormat="1">
      <c r="A27" s="2">
        <v>1.4510000000000001</v>
      </c>
      <c r="B27" s="2">
        <v>0.53895828512753141</v>
      </c>
      <c r="C27" s="9">
        <v>6.24</v>
      </c>
      <c r="D27" s="1"/>
      <c r="E27" s="2">
        <v>1.4510000000000001</v>
      </c>
      <c r="F27" s="2">
        <v>0.53895828512753141</v>
      </c>
      <c r="G27" s="3">
        <v>-22.98</v>
      </c>
      <c r="H27" s="1"/>
      <c r="I27" s="1"/>
      <c r="J27" s="19">
        <v>15.22</v>
      </c>
      <c r="K27" s="19">
        <v>7.8456911151542421</v>
      </c>
      <c r="L27">
        <v>1978</v>
      </c>
      <c r="M27" s="19">
        <v>0.43944930351803713</v>
      </c>
      <c r="N27">
        <v>14</v>
      </c>
      <c r="O27" s="19">
        <v>14.817</v>
      </c>
      <c r="P27" s="19">
        <v>7.6017801208801519</v>
      </c>
      <c r="Q27">
        <v>1978</v>
      </c>
      <c r="R27" s="19">
        <v>0.55470681003852995</v>
      </c>
      <c r="S27">
        <v>17</v>
      </c>
      <c r="T27" s="12"/>
      <c r="U27" s="2"/>
      <c r="V27" s="2"/>
      <c r="W27" s="12"/>
      <c r="X27" s="1"/>
      <c r="Y27" s="2"/>
    </row>
    <row r="28" spans="1:25" customFormat="1">
      <c r="A28" s="2">
        <v>1.5029999999999999</v>
      </c>
      <c r="B28" s="2">
        <v>0.56023939034070536</v>
      </c>
      <c r="C28" s="9">
        <v>7.14</v>
      </c>
      <c r="D28" s="1"/>
      <c r="E28" s="2">
        <v>1.5029999999999999</v>
      </c>
      <c r="F28" s="2">
        <v>0.56023939034070536</v>
      </c>
      <c r="G28" s="3">
        <v>-24.88</v>
      </c>
      <c r="H28" s="1"/>
      <c r="I28" s="1"/>
      <c r="J28" s="19">
        <v>15.94</v>
      </c>
      <c r="K28" s="19">
        <v>8.2851404186722792</v>
      </c>
      <c r="L28">
        <v>1977</v>
      </c>
      <c r="M28" s="19">
        <v>0.48435055633854951</v>
      </c>
      <c r="N28">
        <v>16</v>
      </c>
      <c r="O28" s="19">
        <v>15.73</v>
      </c>
      <c r="P28" s="19">
        <v>8.1564869309186818</v>
      </c>
      <c r="Q28">
        <v>1977</v>
      </c>
      <c r="R28" s="19">
        <v>0.54852808105363593</v>
      </c>
      <c r="S28">
        <v>18</v>
      </c>
      <c r="T28" s="12"/>
      <c r="U28" s="2"/>
      <c r="V28" s="2"/>
      <c r="W28" s="12"/>
      <c r="X28" s="1"/>
      <c r="Y28" s="2"/>
    </row>
    <row r="29" spans="1:25" customFormat="1">
      <c r="A29" s="2">
        <v>1.5549999999999999</v>
      </c>
      <c r="B29" s="2">
        <v>0.58163639581516424</v>
      </c>
      <c r="C29" s="9">
        <v>7.78</v>
      </c>
      <c r="D29" s="1"/>
      <c r="E29" s="2">
        <v>1.5549999999999999</v>
      </c>
      <c r="F29" s="2">
        <v>0.58163639581516424</v>
      </c>
      <c r="G29" s="3">
        <v>-26.54</v>
      </c>
      <c r="H29" s="1"/>
      <c r="I29" s="1"/>
      <c r="J29" s="19">
        <v>16.725000000000001</v>
      </c>
      <c r="K29" s="19">
        <v>8.7694909750108287</v>
      </c>
      <c r="L29">
        <v>1976</v>
      </c>
      <c r="M29" s="19">
        <v>0.52475641373529669</v>
      </c>
      <c r="N29">
        <v>17</v>
      </c>
      <c r="O29" s="19">
        <v>16.620999999999999</v>
      </c>
      <c r="P29" s="19">
        <v>8.7050150119723178</v>
      </c>
      <c r="Q29">
        <v>1976</v>
      </c>
      <c r="R29" s="19">
        <v>0.31269655853648359</v>
      </c>
      <c r="S29">
        <v>10</v>
      </c>
      <c r="T29" s="12"/>
      <c r="U29" s="2"/>
      <c r="V29" s="2"/>
      <c r="W29" s="12"/>
      <c r="X29" s="1"/>
      <c r="Y29" s="2"/>
    </row>
    <row r="30" spans="1:25" customFormat="1">
      <c r="A30" s="2">
        <v>1.607</v>
      </c>
      <c r="B30" s="2">
        <v>0.60314746156863441</v>
      </c>
      <c r="C30" s="9">
        <v>5.62</v>
      </c>
      <c r="D30" s="1"/>
      <c r="E30" s="2">
        <v>1.607</v>
      </c>
      <c r="F30" s="2">
        <v>0.60314746156863441</v>
      </c>
      <c r="G30" s="3">
        <v>-26.29</v>
      </c>
      <c r="H30" s="1"/>
      <c r="I30" s="1"/>
      <c r="J30" s="19">
        <v>17.565999999999999</v>
      </c>
      <c r="K30" s="19">
        <v>9.2942473887461254</v>
      </c>
      <c r="L30">
        <v>1975</v>
      </c>
      <c r="M30" s="19">
        <v>0.28572496768778244</v>
      </c>
      <c r="N30">
        <v>9</v>
      </c>
      <c r="O30" s="19">
        <v>17.123999999999999</v>
      </c>
      <c r="P30" s="19">
        <v>9.0177115705088013</v>
      </c>
      <c r="Q30">
        <v>1975</v>
      </c>
      <c r="R30" s="19">
        <v>0.40345603309891231</v>
      </c>
      <c r="S30">
        <v>13</v>
      </c>
      <c r="T30" s="12"/>
      <c r="U30" s="2"/>
      <c r="V30" s="2"/>
      <c r="W30" s="12"/>
      <c r="X30" s="1"/>
      <c r="Y30" s="2"/>
    </row>
    <row r="31" spans="1:25" customFormat="1">
      <c r="A31" s="2">
        <v>1.6719999999999999</v>
      </c>
      <c r="B31" s="2">
        <v>0.63019397741136718</v>
      </c>
      <c r="C31" s="9">
        <v>6.92</v>
      </c>
      <c r="D31" s="1"/>
      <c r="E31" s="2">
        <v>1.6719999999999999</v>
      </c>
      <c r="F31" s="2">
        <v>0.63019397741136718</v>
      </c>
      <c r="G31" s="3">
        <v>-21.87</v>
      </c>
      <c r="H31" s="1"/>
      <c r="I31" s="1"/>
      <c r="J31" s="19">
        <v>18.02</v>
      </c>
      <c r="K31" s="19">
        <v>9.5799723564339079</v>
      </c>
      <c r="L31">
        <v>1974</v>
      </c>
      <c r="M31" s="19">
        <v>0.19606117606602602</v>
      </c>
      <c r="N31">
        <v>4</v>
      </c>
      <c r="O31" s="19">
        <v>17.768000000000001</v>
      </c>
      <c r="P31" s="19">
        <v>9.4211676036077137</v>
      </c>
      <c r="Q31">
        <v>1974</v>
      </c>
      <c r="R31" s="19">
        <v>0.25990090223445605</v>
      </c>
      <c r="S31">
        <v>7</v>
      </c>
      <c r="T31" s="12"/>
      <c r="U31" s="2"/>
      <c r="V31" s="2"/>
      <c r="W31" s="12"/>
      <c r="X31" s="1"/>
      <c r="Y31" s="2"/>
    </row>
    <row r="32" spans="1:25" customFormat="1">
      <c r="A32" s="2">
        <v>1.7370000000000001</v>
      </c>
      <c r="B32" s="2">
        <v>0.65741237489565196</v>
      </c>
      <c r="C32" s="9">
        <v>5.32</v>
      </c>
      <c r="D32" s="1"/>
      <c r="E32" s="2">
        <v>1.7370000000000001</v>
      </c>
      <c r="F32" s="2">
        <v>0.65741237489565196</v>
      </c>
      <c r="G32" s="3">
        <v>-22.74</v>
      </c>
      <c r="H32" s="1"/>
      <c r="I32" s="1"/>
      <c r="J32" s="19">
        <v>18.329999999999998</v>
      </c>
      <c r="K32" s="19">
        <v>9.7760335324999339</v>
      </c>
      <c r="L32">
        <v>1973</v>
      </c>
      <c r="M32" s="19">
        <v>0.28597175800695673</v>
      </c>
      <c r="N32">
        <v>8</v>
      </c>
      <c r="O32" s="19">
        <v>18.18</v>
      </c>
      <c r="P32" s="19">
        <v>9.6810685058421697</v>
      </c>
      <c r="Q32">
        <v>1973</v>
      </c>
      <c r="R32" s="19">
        <v>0.34908299250959907</v>
      </c>
      <c r="S32">
        <v>9</v>
      </c>
      <c r="T32" s="12"/>
      <c r="U32" s="2"/>
      <c r="V32" s="2"/>
      <c r="W32" s="12"/>
      <c r="X32" s="1"/>
      <c r="Y32" s="2"/>
    </row>
    <row r="33" spans="1:25" customFormat="1">
      <c r="A33" s="2">
        <v>1.7889999999999999</v>
      </c>
      <c r="B33" s="2">
        <v>0.67930849073127808</v>
      </c>
      <c r="C33" s="9">
        <v>4.88</v>
      </c>
      <c r="D33" s="1"/>
      <c r="E33" s="2">
        <v>1.7889999999999999</v>
      </c>
      <c r="F33" s="2">
        <v>0.67930849073127808</v>
      </c>
      <c r="G33" s="3">
        <v>-22.56</v>
      </c>
      <c r="H33" s="1"/>
      <c r="I33" s="1"/>
      <c r="J33" s="19">
        <v>18.78</v>
      </c>
      <c r="K33" s="19">
        <v>10.062005290506891</v>
      </c>
      <c r="L33">
        <v>1972</v>
      </c>
      <c r="M33" s="19">
        <v>0.24913093218929383</v>
      </c>
      <c r="N33">
        <v>7</v>
      </c>
      <c r="O33" s="19">
        <v>18.73</v>
      </c>
      <c r="P33" s="19">
        <v>10.030151498351769</v>
      </c>
      <c r="Q33">
        <v>1972</v>
      </c>
      <c r="R33" s="19">
        <v>0.17224340957925044</v>
      </c>
      <c r="S33">
        <v>5</v>
      </c>
      <c r="T33" s="12"/>
      <c r="U33" s="2"/>
      <c r="V33" s="2"/>
      <c r="W33" s="12"/>
      <c r="X33" s="1"/>
      <c r="Y33" s="2"/>
    </row>
    <row r="34" spans="1:25" customFormat="1">
      <c r="A34" s="2">
        <v>1.841</v>
      </c>
      <c r="B34" s="2">
        <v>0.70131066808061415</v>
      </c>
      <c r="C34" s="9">
        <v>6.96</v>
      </c>
      <c r="D34" s="1"/>
      <c r="E34" s="2">
        <v>1.841</v>
      </c>
      <c r="F34" s="2">
        <v>0.70131066808061415</v>
      </c>
      <c r="G34" s="3">
        <v>-24.08</v>
      </c>
      <c r="H34" s="1"/>
      <c r="I34" s="1"/>
      <c r="J34" s="19">
        <v>19.170000000000002</v>
      </c>
      <c r="K34" s="19">
        <v>10.311136222696184</v>
      </c>
      <c r="L34">
        <v>1971</v>
      </c>
      <c r="M34" s="19">
        <v>0.16031941463150368</v>
      </c>
      <c r="N34">
        <v>5</v>
      </c>
      <c r="O34" s="19">
        <v>19</v>
      </c>
      <c r="P34" s="19">
        <v>10.202394907931019</v>
      </c>
      <c r="Q34">
        <v>1971</v>
      </c>
      <c r="R34" s="19">
        <v>0.30118220284281527</v>
      </c>
      <c r="S34">
        <v>9</v>
      </c>
      <c r="T34" s="12"/>
      <c r="U34" s="1"/>
      <c r="V34" s="1"/>
      <c r="W34" s="1"/>
      <c r="X34" s="1"/>
      <c r="Y34" s="2"/>
    </row>
    <row r="35" spans="1:25" customFormat="1">
      <c r="A35" s="2">
        <v>1.893</v>
      </c>
      <c r="B35" s="2">
        <v>0.7234171911938484</v>
      </c>
      <c r="C35" s="9">
        <v>5</v>
      </c>
      <c r="D35" s="1"/>
      <c r="E35" s="2">
        <v>1.893</v>
      </c>
      <c r="F35" s="2">
        <v>0.7234171911938484</v>
      </c>
      <c r="G35" s="3">
        <v>-25.01</v>
      </c>
      <c r="H35" s="1"/>
      <c r="I35" s="1"/>
      <c r="J35" s="19">
        <v>19.420000000000002</v>
      </c>
      <c r="K35" s="19">
        <v>10.471455637327688</v>
      </c>
      <c r="L35">
        <v>1970</v>
      </c>
      <c r="M35" s="19">
        <v>0.27686627811320363</v>
      </c>
      <c r="N35">
        <v>8</v>
      </c>
      <c r="O35" s="19">
        <v>19.47</v>
      </c>
      <c r="P35" s="19">
        <v>10.503577110773834</v>
      </c>
      <c r="Q35">
        <v>1970</v>
      </c>
      <c r="R35" s="19">
        <v>0.14413818031734493</v>
      </c>
      <c r="S35">
        <v>4</v>
      </c>
      <c r="T35" s="12"/>
      <c r="U35" s="2"/>
      <c r="V35" s="2"/>
      <c r="W35" s="12"/>
      <c r="X35" s="1"/>
      <c r="Y35" s="2"/>
    </row>
    <row r="36" spans="1:25" customFormat="1">
      <c r="A36" s="2">
        <v>1.9450000000000001</v>
      </c>
      <c r="B36" s="2">
        <v>0.7456263665132794</v>
      </c>
      <c r="C36" s="9">
        <v>4.76</v>
      </c>
      <c r="D36" s="1"/>
      <c r="E36" s="2">
        <v>1.9450000000000001</v>
      </c>
      <c r="F36" s="2">
        <v>0.7456263665132794</v>
      </c>
      <c r="G36" s="3">
        <v>-25.48</v>
      </c>
      <c r="H36" s="1"/>
      <c r="I36" s="1"/>
      <c r="J36" s="19">
        <v>19.850000000000001</v>
      </c>
      <c r="K36" s="19">
        <v>10.748321915440892</v>
      </c>
      <c r="L36">
        <v>1969</v>
      </c>
      <c r="M36" s="19">
        <v>0.21018403082847037</v>
      </c>
      <c r="N36">
        <v>6</v>
      </c>
      <c r="O36" s="19">
        <v>19.693999999999999</v>
      </c>
      <c r="P36" s="19">
        <v>10.647715291091179</v>
      </c>
      <c r="Q36">
        <v>1969</v>
      </c>
      <c r="R36" s="19">
        <v>0.31079065517818272</v>
      </c>
      <c r="S36">
        <v>9</v>
      </c>
      <c r="T36" s="12"/>
      <c r="U36" s="2"/>
      <c r="V36" s="2"/>
      <c r="W36" s="12"/>
      <c r="X36" s="1"/>
      <c r="Y36" s="2"/>
    </row>
    <row r="37" spans="1:25" customFormat="1">
      <c r="A37" s="2">
        <v>2.0099999999999998</v>
      </c>
      <c r="B37" s="2">
        <v>0.77352969425851792</v>
      </c>
      <c r="C37" s="9">
        <v>6.6</v>
      </c>
      <c r="D37" s="1">
        <v>1996</v>
      </c>
      <c r="E37" s="2">
        <v>2.0099999999999998</v>
      </c>
      <c r="F37" s="2">
        <v>0.77352969425851792</v>
      </c>
      <c r="G37" s="3">
        <v>-22.86</v>
      </c>
      <c r="H37" s="1"/>
      <c r="I37" s="1"/>
      <c r="J37" s="19">
        <v>20.175000000000001</v>
      </c>
      <c r="K37" s="19">
        <v>10.958505946269362</v>
      </c>
      <c r="L37">
        <v>1968</v>
      </c>
      <c r="M37" s="19"/>
      <c r="O37" s="19">
        <v>20.175000000000001</v>
      </c>
      <c r="P37" s="19">
        <v>10.958505946269362</v>
      </c>
      <c r="Q37">
        <v>1968</v>
      </c>
      <c r="R37" s="19"/>
      <c r="T37" s="12"/>
      <c r="U37" s="2"/>
      <c r="V37" s="2"/>
      <c r="W37" s="12"/>
      <c r="X37" s="1"/>
      <c r="Y37" s="2"/>
    </row>
    <row r="38" spans="1:25" customFormat="1">
      <c r="A38" s="2">
        <v>2.0739999999999998</v>
      </c>
      <c r="B38" s="2">
        <v>0.80115477011165959</v>
      </c>
      <c r="C38" s="9">
        <v>12.14</v>
      </c>
      <c r="D38" s="1"/>
      <c r="E38" s="2">
        <v>2.0739999999999998</v>
      </c>
      <c r="F38" s="2">
        <v>0.80115477011165959</v>
      </c>
      <c r="G38" s="3">
        <v>-21.5</v>
      </c>
      <c r="H38" s="1"/>
      <c r="I38" s="1"/>
      <c r="J38" s="1"/>
      <c r="K38" s="1"/>
      <c r="L38" s="1"/>
      <c r="M38" s="1"/>
      <c r="N38" s="1"/>
      <c r="O38" s="11"/>
      <c r="P38" s="12"/>
      <c r="Q38" s="1"/>
      <c r="R38" s="2"/>
      <c r="S38" s="11"/>
      <c r="T38" s="12"/>
      <c r="U38" s="2"/>
      <c r="V38" s="2"/>
      <c r="W38" s="12"/>
      <c r="X38" s="1"/>
      <c r="Y38" s="2"/>
    </row>
    <row r="39" spans="1:25" customFormat="1">
      <c r="A39" s="2">
        <v>2.1280000000000001</v>
      </c>
      <c r="B39" s="2">
        <v>0.82457772580624322</v>
      </c>
      <c r="C39" s="9">
        <v>29.14</v>
      </c>
      <c r="D39" s="1"/>
      <c r="E39" s="2">
        <v>2.1280000000000001</v>
      </c>
      <c r="F39" s="2">
        <v>0.82457772580624322</v>
      </c>
      <c r="G39" s="3">
        <v>-19.14</v>
      </c>
      <c r="H39" s="1"/>
      <c r="I39" s="1"/>
      <c r="J39" s="1"/>
      <c r="K39" s="1"/>
      <c r="L39" s="1"/>
      <c r="M39" s="1"/>
      <c r="N39" s="1"/>
      <c r="O39" s="11"/>
      <c r="P39" s="12"/>
      <c r="Q39" s="1"/>
      <c r="R39" s="2"/>
      <c r="S39" s="11"/>
      <c r="T39" s="12"/>
      <c r="U39" s="2"/>
      <c r="V39" s="2"/>
      <c r="W39" s="12"/>
      <c r="X39" s="1"/>
      <c r="Y39" s="2"/>
    </row>
    <row r="40" spans="1:25" customFormat="1">
      <c r="A40" s="2">
        <v>2.1819999999999999</v>
      </c>
      <c r="B40" s="2">
        <v>0.84810342322887611</v>
      </c>
      <c r="C40" s="9">
        <v>17.62</v>
      </c>
      <c r="D40" s="1"/>
      <c r="E40" s="2">
        <v>2.1819999999999999</v>
      </c>
      <c r="F40" s="2">
        <v>0.84810342322887611</v>
      </c>
      <c r="G40" s="3">
        <v>-17.8</v>
      </c>
      <c r="H40" s="1"/>
      <c r="I40" s="1"/>
      <c r="J40" s="1"/>
      <c r="K40" s="1"/>
      <c r="L40" s="1"/>
      <c r="M40" s="1"/>
      <c r="N40" s="1"/>
      <c r="O40" s="11"/>
      <c r="P40" s="12"/>
      <c r="Q40" s="1"/>
      <c r="R40" s="2"/>
      <c r="S40" s="11"/>
      <c r="T40" s="12"/>
      <c r="U40" s="2"/>
      <c r="V40" s="2"/>
      <c r="W40" s="12"/>
      <c r="X40" s="1"/>
      <c r="Y40" s="2"/>
    </row>
    <row r="41" spans="1:25" customFormat="1">
      <c r="A41" s="2">
        <v>2.2360000000000002</v>
      </c>
      <c r="B41" s="2">
        <v>0.87173010097460668</v>
      </c>
      <c r="C41" s="9">
        <v>10.06</v>
      </c>
      <c r="D41" s="1"/>
      <c r="E41" s="2">
        <v>2.2360000000000002</v>
      </c>
      <c r="F41" s="2">
        <v>0.87173010097460668</v>
      </c>
      <c r="G41" s="3">
        <v>-19.39</v>
      </c>
      <c r="H41" s="1"/>
      <c r="I41" s="1"/>
      <c r="J41" s="1"/>
      <c r="K41" s="1"/>
      <c r="L41" s="1"/>
      <c r="M41" s="1"/>
      <c r="N41" s="1"/>
      <c r="O41" s="11"/>
      <c r="P41" s="12"/>
      <c r="Q41" s="1"/>
      <c r="R41" s="2"/>
      <c r="S41" s="11"/>
      <c r="T41" s="12"/>
      <c r="U41" s="2"/>
      <c r="V41" s="2"/>
      <c r="W41" s="12"/>
      <c r="X41" s="1"/>
      <c r="Y41" s="2"/>
    </row>
    <row r="42" spans="1:25" customFormat="1">
      <c r="A42" s="2">
        <v>2.29</v>
      </c>
      <c r="B42" s="2">
        <v>0.89545602251851764</v>
      </c>
      <c r="C42" s="9">
        <v>7.92</v>
      </c>
      <c r="D42" s="1"/>
      <c r="E42" s="2">
        <v>2.29</v>
      </c>
      <c r="F42" s="2">
        <v>0.89545602251851764</v>
      </c>
      <c r="G42" s="3">
        <v>-21.74</v>
      </c>
      <c r="H42" s="1"/>
      <c r="I42" s="1"/>
      <c r="J42" s="1"/>
      <c r="K42" s="1"/>
      <c r="L42" s="1"/>
      <c r="M42" s="1"/>
      <c r="N42" s="1"/>
      <c r="O42" s="11"/>
      <c r="P42" s="12"/>
      <c r="Q42" s="1"/>
      <c r="R42" s="2"/>
      <c r="S42" s="11"/>
      <c r="T42" s="12"/>
      <c r="U42" s="1"/>
      <c r="V42" s="1"/>
      <c r="W42" s="1"/>
      <c r="X42" s="1"/>
      <c r="Y42" s="2"/>
    </row>
    <row r="43" spans="1:25" customFormat="1">
      <c r="A43" s="2">
        <v>2.3439999999999999</v>
      </c>
      <c r="B43" s="2">
        <v>0.91927947606871974</v>
      </c>
      <c r="C43" s="9">
        <v>8.56</v>
      </c>
      <c r="D43" s="1"/>
      <c r="E43" s="2">
        <v>2.3439999999999999</v>
      </c>
      <c r="F43" s="2">
        <v>0.91927947606871974</v>
      </c>
      <c r="G43" s="3">
        <v>-23.81</v>
      </c>
      <c r="H43" s="1"/>
      <c r="I43" s="1"/>
      <c r="J43" s="1"/>
      <c r="K43" s="1"/>
      <c r="L43" s="1"/>
      <c r="M43" s="1"/>
      <c r="N43" s="1"/>
      <c r="O43" s="11"/>
      <c r="P43" s="12"/>
      <c r="Q43" s="1"/>
      <c r="R43" s="2"/>
      <c r="S43" s="11"/>
      <c r="T43" s="12"/>
      <c r="U43" s="2"/>
      <c r="V43" s="2"/>
      <c r="W43" s="12"/>
      <c r="X43" s="1"/>
      <c r="Y43" s="2"/>
    </row>
    <row r="44" spans="1:25" customFormat="1">
      <c r="A44" s="2">
        <v>2.4079999999999999</v>
      </c>
      <c r="B44" s="2">
        <v>0.94763869193684269</v>
      </c>
      <c r="C44" s="9">
        <v>7.6</v>
      </c>
      <c r="D44" s="1"/>
      <c r="E44" s="2">
        <v>2.4079999999999999</v>
      </c>
      <c r="F44" s="2">
        <v>0.94763869193684269</v>
      </c>
      <c r="G44" s="3">
        <v>-26.21</v>
      </c>
      <c r="H44" s="1"/>
      <c r="I44" s="1"/>
      <c r="J44" s="1"/>
      <c r="K44" s="1"/>
      <c r="L44" s="1"/>
      <c r="M44" s="1"/>
      <c r="N44" s="1"/>
      <c r="O44" s="11"/>
      <c r="P44" s="12"/>
      <c r="Q44" s="1"/>
      <c r="R44" s="2"/>
      <c r="S44" s="11"/>
      <c r="T44" s="12"/>
      <c r="U44" s="2"/>
      <c r="V44" s="2"/>
      <c r="W44" s="12"/>
      <c r="X44" s="1"/>
      <c r="Y44" s="2"/>
    </row>
    <row r="45" spans="1:25" customFormat="1">
      <c r="A45" s="2">
        <v>2.472</v>
      </c>
      <c r="B45" s="2">
        <v>0.97612977371130116</v>
      </c>
      <c r="C45" s="9">
        <v>5.78</v>
      </c>
      <c r="D45" s="1"/>
      <c r="E45" s="2">
        <v>2.472</v>
      </c>
      <c r="F45" s="2">
        <v>0.97612977371130116</v>
      </c>
      <c r="G45" s="3">
        <v>-27.81</v>
      </c>
      <c r="H45" s="1"/>
      <c r="I45" s="1"/>
      <c r="J45" s="1"/>
      <c r="K45" s="1"/>
      <c r="L45" s="1"/>
      <c r="M45" s="1"/>
      <c r="N45" s="1"/>
      <c r="O45" s="11"/>
      <c r="P45" s="12"/>
      <c r="Q45" s="1"/>
      <c r="R45" s="2"/>
      <c r="S45" s="11"/>
      <c r="T45" s="12"/>
      <c r="U45" s="2"/>
      <c r="V45" s="2"/>
      <c r="W45" s="12"/>
      <c r="X45" s="1"/>
      <c r="Y45" s="2"/>
    </row>
    <row r="46" spans="1:25" customFormat="1">
      <c r="A46" s="2">
        <v>2.5259999999999998</v>
      </c>
      <c r="B46" s="2">
        <v>1.0002696620928255</v>
      </c>
      <c r="C46" s="9">
        <v>2.86</v>
      </c>
      <c r="D46" s="1"/>
      <c r="E46" s="2">
        <v>2.5259999999999998</v>
      </c>
      <c r="F46" s="2">
        <v>1.0002696620928255</v>
      </c>
      <c r="G46" s="3">
        <v>-28.38</v>
      </c>
      <c r="H46" s="1"/>
      <c r="I46" s="1"/>
      <c r="J46" s="1"/>
      <c r="K46" s="1"/>
      <c r="L46" s="1"/>
      <c r="M46" s="1"/>
      <c r="N46" s="1"/>
      <c r="O46" s="11"/>
      <c r="P46" s="12"/>
      <c r="Q46" s="1"/>
      <c r="R46" s="2"/>
      <c r="S46" s="11"/>
      <c r="T46" s="12"/>
      <c r="U46" s="2"/>
      <c r="V46" s="2"/>
      <c r="W46" s="12"/>
      <c r="X46" s="1"/>
      <c r="Y46" s="2"/>
    </row>
    <row r="47" spans="1:25" customFormat="1">
      <c r="A47" s="2">
        <v>2.58</v>
      </c>
      <c r="B47" s="2">
        <v>1.0244998879011555</v>
      </c>
      <c r="C47" s="9">
        <v>3.7</v>
      </c>
      <c r="D47" s="1"/>
      <c r="E47" s="2">
        <v>2.58</v>
      </c>
      <c r="F47" s="2">
        <v>1.0244998879011555</v>
      </c>
      <c r="G47" s="3">
        <v>-27.96</v>
      </c>
      <c r="H47" s="1">
        <v>1995</v>
      </c>
      <c r="I47" s="1"/>
      <c r="J47" s="1"/>
      <c r="K47" s="1"/>
      <c r="L47" s="1"/>
      <c r="M47" s="1"/>
      <c r="N47" s="1"/>
      <c r="O47" s="11"/>
      <c r="P47" s="12"/>
      <c r="Q47" s="1"/>
      <c r="R47" s="2"/>
      <c r="S47" s="11"/>
      <c r="T47" s="12"/>
      <c r="U47" s="2"/>
      <c r="V47" s="2"/>
      <c r="W47" s="12"/>
      <c r="X47" s="1"/>
      <c r="Y47" s="2"/>
    </row>
    <row r="48" spans="1:25" customFormat="1">
      <c r="A48" s="2">
        <v>2.6339999999999999</v>
      </c>
      <c r="B48" s="2">
        <v>1.0488188696552891</v>
      </c>
      <c r="C48" s="9">
        <v>4.9400000000000004</v>
      </c>
      <c r="D48" s="1"/>
      <c r="E48" s="2">
        <v>2.6339999999999999</v>
      </c>
      <c r="F48" s="2">
        <v>1.0488188696552891</v>
      </c>
      <c r="G48" s="3">
        <v>-26.73</v>
      </c>
      <c r="H48" s="1"/>
      <c r="I48" s="1"/>
      <c r="J48" s="1"/>
      <c r="K48" s="1"/>
      <c r="L48" s="1"/>
      <c r="M48" s="1"/>
      <c r="N48" s="1"/>
      <c r="O48" s="11"/>
      <c r="P48" s="12"/>
      <c r="Q48" s="1"/>
      <c r="R48" s="2"/>
      <c r="S48" s="11"/>
      <c r="T48" s="12"/>
      <c r="U48" s="2"/>
      <c r="V48" s="2"/>
      <c r="W48" s="12"/>
      <c r="X48" s="1"/>
      <c r="Y48" s="2"/>
    </row>
    <row r="49" spans="1:25" customFormat="1">
      <c r="A49" s="2">
        <v>2.6880000000000002</v>
      </c>
      <c r="B49" s="2">
        <v>1.073225049670768</v>
      </c>
      <c r="C49" s="9">
        <v>1.88</v>
      </c>
      <c r="D49" s="1"/>
      <c r="E49" s="2">
        <v>2.6880000000000002</v>
      </c>
      <c r="F49" s="2">
        <v>1.073225049670768</v>
      </c>
      <c r="G49" s="3">
        <v>-25.6</v>
      </c>
      <c r="H49" s="1"/>
      <c r="I49" s="1"/>
      <c r="J49" s="1"/>
      <c r="K49" s="1"/>
      <c r="L49" s="1"/>
      <c r="M49" s="1"/>
      <c r="N49" s="1"/>
      <c r="O49" s="11"/>
      <c r="P49" s="12"/>
      <c r="Q49" s="1"/>
      <c r="R49" s="2"/>
      <c r="S49" s="11"/>
      <c r="T49" s="12"/>
      <c r="U49" s="2"/>
      <c r="V49" s="2"/>
      <c r="W49" s="12"/>
      <c r="X49" s="1"/>
      <c r="Y49" s="2"/>
    </row>
    <row r="50" spans="1:25" customFormat="1">
      <c r="A50" s="2">
        <v>2.742</v>
      </c>
      <c r="B50" s="2">
        <v>1.0977168939126714</v>
      </c>
      <c r="C50" s="9">
        <v>2.78</v>
      </c>
      <c r="D50" s="1"/>
      <c r="E50" s="2">
        <v>2.742</v>
      </c>
      <c r="F50" s="2">
        <v>1.0977168939126714</v>
      </c>
      <c r="G50" s="3">
        <v>-26.36</v>
      </c>
      <c r="H50" s="1"/>
      <c r="I50" s="1"/>
      <c r="J50" s="1"/>
      <c r="K50" s="1"/>
      <c r="L50" s="1"/>
      <c r="M50" s="1"/>
      <c r="N50" s="1"/>
      <c r="O50" s="11"/>
      <c r="P50" s="12"/>
      <c r="Q50" s="1"/>
      <c r="R50" s="2"/>
      <c r="S50" s="11"/>
      <c r="T50" s="12"/>
      <c r="U50" s="2"/>
      <c r="V50" s="2"/>
      <c r="W50" s="12"/>
      <c r="X50" s="1"/>
      <c r="Y50" s="2"/>
    </row>
    <row r="51" spans="1:25" customFormat="1">
      <c r="A51" s="2">
        <v>2.7959999999999998</v>
      </c>
      <c r="B51" s="2">
        <v>1.1222928918486095</v>
      </c>
      <c r="C51" s="9">
        <v>3.36</v>
      </c>
      <c r="D51" s="1"/>
      <c r="E51" s="2">
        <v>2.7959999999999998</v>
      </c>
      <c r="F51" s="2">
        <v>1.1222928918486095</v>
      </c>
      <c r="G51" s="3">
        <v>-27.83</v>
      </c>
      <c r="H51" s="1"/>
      <c r="I51" s="1"/>
      <c r="J51" s="1"/>
      <c r="K51" s="1"/>
      <c r="L51" s="1"/>
      <c r="M51" s="1"/>
      <c r="N51" s="1"/>
      <c r="O51" s="11"/>
      <c r="P51" s="12"/>
      <c r="Q51" s="1"/>
      <c r="R51" s="2"/>
      <c r="S51" s="11"/>
      <c r="T51" s="12"/>
      <c r="U51" s="2"/>
      <c r="V51" s="2"/>
      <c r="W51" s="12"/>
      <c r="X51" s="1"/>
      <c r="Y51" s="2"/>
    </row>
    <row r="52" spans="1:25" customFormat="1">
      <c r="A52" s="2">
        <v>2.85</v>
      </c>
      <c r="B52" s="2">
        <v>1.1469515563017172</v>
      </c>
      <c r="C52" s="9">
        <v>2.64</v>
      </c>
      <c r="D52" s="1"/>
      <c r="E52" s="2">
        <v>2.85</v>
      </c>
      <c r="F52" s="2">
        <v>1.1469515563017172</v>
      </c>
      <c r="G52" s="3">
        <v>-28.61</v>
      </c>
      <c r="H52" s="1"/>
      <c r="I52" s="1"/>
      <c r="J52" s="1"/>
      <c r="K52" s="1"/>
      <c r="L52" s="1"/>
      <c r="M52" s="1"/>
      <c r="N52" s="1"/>
      <c r="O52" s="11"/>
      <c r="P52" s="12"/>
      <c r="Q52" s="1"/>
      <c r="R52" s="2"/>
      <c r="S52" s="11"/>
      <c r="T52" s="12"/>
      <c r="U52" s="2"/>
      <c r="V52" s="2"/>
      <c r="W52" s="12"/>
      <c r="X52" s="1"/>
      <c r="Y52" s="2"/>
    </row>
    <row r="53" spans="1:25" customFormat="1">
      <c r="A53" s="2">
        <v>2.9039999999999999</v>
      </c>
      <c r="B53" s="2">
        <v>1.1716914233036484</v>
      </c>
      <c r="C53" s="9">
        <v>2.92</v>
      </c>
      <c r="D53" s="1"/>
      <c r="E53" s="2">
        <v>2.9039999999999999</v>
      </c>
      <c r="F53" s="2">
        <v>1.1716914233036484</v>
      </c>
      <c r="G53" s="3">
        <v>-28.29</v>
      </c>
      <c r="H53" s="1"/>
      <c r="I53" s="1"/>
      <c r="J53" s="1"/>
      <c r="K53" s="1"/>
      <c r="L53" s="1"/>
      <c r="M53" s="1"/>
      <c r="N53" s="1"/>
      <c r="O53" s="11"/>
      <c r="P53" s="12"/>
      <c r="Q53" s="1"/>
      <c r="R53" s="2"/>
      <c r="S53" s="11"/>
      <c r="T53" s="12"/>
      <c r="U53" s="1"/>
      <c r="V53" s="1"/>
      <c r="W53" s="1"/>
      <c r="X53" s="1"/>
      <c r="Y53" s="2"/>
    </row>
    <row r="54" spans="1:25" customFormat="1">
      <c r="A54" s="2">
        <v>2.9580000000000002</v>
      </c>
      <c r="B54" s="2">
        <v>1.1965110519475688</v>
      </c>
      <c r="C54" s="9">
        <v>2.34</v>
      </c>
      <c r="D54" s="1"/>
      <c r="E54" s="2">
        <v>2.9580000000000002</v>
      </c>
      <c r="F54" s="2">
        <v>1.1965110519475688</v>
      </c>
      <c r="G54" s="3">
        <v>-27.86</v>
      </c>
      <c r="H54" s="1"/>
      <c r="I54" s="1"/>
      <c r="J54" s="1"/>
      <c r="K54" s="1"/>
      <c r="L54" s="1"/>
      <c r="M54" s="1"/>
      <c r="N54" s="1"/>
      <c r="O54" s="11"/>
      <c r="P54" s="12"/>
      <c r="Q54" s="1"/>
      <c r="R54" s="2"/>
      <c r="S54" s="11"/>
      <c r="T54" s="12"/>
      <c r="U54" s="2"/>
      <c r="V54" s="2"/>
      <c r="W54" s="12"/>
      <c r="X54" s="1"/>
      <c r="Y54" s="2"/>
    </row>
    <row r="55" spans="1:25" customFormat="1">
      <c r="A55" s="2">
        <v>3.008</v>
      </c>
      <c r="B55" s="2">
        <v>1.2195620664821825</v>
      </c>
      <c r="C55" s="9">
        <v>4.8600000000000003</v>
      </c>
      <c r="D55" s="1">
        <v>1995</v>
      </c>
      <c r="E55" s="2">
        <v>3.008</v>
      </c>
      <c r="F55" s="2">
        <v>1.2195620664821825</v>
      </c>
      <c r="G55" s="3">
        <v>-26.62</v>
      </c>
      <c r="H55" s="1"/>
      <c r="I55" s="1"/>
      <c r="J55" s="1"/>
      <c r="K55" s="1"/>
      <c r="L55" s="1"/>
      <c r="M55" s="1"/>
      <c r="N55" s="1"/>
      <c r="O55" s="11"/>
      <c r="P55" s="12"/>
      <c r="Q55" s="1"/>
      <c r="R55" s="2"/>
      <c r="S55" s="11"/>
      <c r="T55" s="12"/>
      <c r="U55" s="2"/>
      <c r="V55" s="2"/>
      <c r="W55" s="12"/>
      <c r="X55" s="1"/>
      <c r="Y55" s="2"/>
    </row>
    <row r="56" spans="1:25" customFormat="1">
      <c r="A56" s="2">
        <v>3.07</v>
      </c>
      <c r="B56" s="2">
        <v>1.2482369754551774</v>
      </c>
      <c r="C56" s="9">
        <v>4.8</v>
      </c>
      <c r="D56" s="1"/>
      <c r="E56" s="2">
        <v>3.07</v>
      </c>
      <c r="F56" s="2">
        <v>1.2482369754551774</v>
      </c>
      <c r="G56" s="3">
        <v>-24.53</v>
      </c>
      <c r="H56" s="1"/>
      <c r="I56" s="1"/>
      <c r="J56" s="1"/>
      <c r="K56" s="1"/>
      <c r="L56" s="1"/>
      <c r="M56" s="1"/>
      <c r="N56" s="1"/>
      <c r="O56" s="11"/>
      <c r="P56" s="12"/>
      <c r="Q56" s="1"/>
      <c r="R56" s="2"/>
      <c r="S56" s="11"/>
      <c r="T56" s="12"/>
      <c r="U56" s="2"/>
      <c r="V56" s="2"/>
      <c r="W56" s="12"/>
      <c r="X56" s="1"/>
      <c r="Y56" s="2"/>
    </row>
    <row r="57" spans="1:25" customFormat="1">
      <c r="A57" s="2">
        <v>3.1339999999999999</v>
      </c>
      <c r="B57" s="2">
        <v>1.277941225104366</v>
      </c>
      <c r="C57" s="9">
        <v>3.32</v>
      </c>
      <c r="D57" s="1"/>
      <c r="E57" s="2">
        <v>3.1339999999999999</v>
      </c>
      <c r="F57" s="2">
        <v>1.277941225104366</v>
      </c>
      <c r="G57" s="3">
        <v>-24.62</v>
      </c>
      <c r="H57" s="1"/>
      <c r="I57" s="1"/>
      <c r="J57" s="1"/>
      <c r="K57" s="1"/>
      <c r="L57" s="1"/>
      <c r="M57" s="1"/>
      <c r="N57" s="1"/>
      <c r="O57" s="11"/>
      <c r="P57" s="12"/>
      <c r="Q57" s="1"/>
      <c r="R57" s="2"/>
      <c r="S57" s="11"/>
      <c r="T57" s="12"/>
      <c r="U57" s="2"/>
      <c r="V57" s="2"/>
      <c r="W57" s="12"/>
      <c r="X57" s="1"/>
      <c r="Y57" s="2"/>
    </row>
    <row r="58" spans="1:25" customFormat="1">
      <c r="A58" s="2">
        <v>3.1880000000000002</v>
      </c>
      <c r="B58" s="2">
        <v>1.3030849733864989</v>
      </c>
      <c r="C58" s="9">
        <v>2.58</v>
      </c>
      <c r="D58" s="1"/>
      <c r="E58" s="2">
        <v>3.1880000000000002</v>
      </c>
      <c r="F58" s="2">
        <v>1.3030849733864989</v>
      </c>
      <c r="G58" s="3">
        <v>-24.15</v>
      </c>
      <c r="H58" s="1"/>
      <c r="I58" s="1"/>
      <c r="J58" s="1"/>
      <c r="K58" s="1"/>
      <c r="L58" s="1"/>
      <c r="M58" s="1"/>
      <c r="N58" s="1"/>
      <c r="O58" s="11"/>
      <c r="P58" s="12"/>
      <c r="Q58" s="1"/>
      <c r="R58" s="2"/>
      <c r="S58" s="11"/>
      <c r="T58" s="12"/>
      <c r="U58" s="2"/>
      <c r="V58" s="2"/>
      <c r="W58" s="12"/>
      <c r="X58" s="1"/>
      <c r="Y58" s="2"/>
    </row>
    <row r="59" spans="1:25" customFormat="1">
      <c r="A59" s="2">
        <v>3.242</v>
      </c>
      <c r="B59" s="2">
        <v>1.3283012789347826</v>
      </c>
      <c r="C59" s="9">
        <v>4.0199999999999996</v>
      </c>
      <c r="D59" s="1"/>
      <c r="E59" s="2">
        <v>3.242</v>
      </c>
      <c r="F59" s="2">
        <v>1.3283012789347826</v>
      </c>
      <c r="G59" s="3">
        <v>-23.67</v>
      </c>
      <c r="H59" s="1"/>
      <c r="I59" s="1"/>
      <c r="J59" s="1"/>
      <c r="K59" s="1"/>
      <c r="L59" s="1"/>
      <c r="M59" s="1"/>
      <c r="N59" s="1"/>
      <c r="O59" s="11"/>
      <c r="P59" s="12"/>
      <c r="Q59" s="1"/>
      <c r="R59" s="2"/>
      <c r="S59" s="11"/>
      <c r="T59" s="12"/>
      <c r="U59" s="2"/>
      <c r="V59" s="2"/>
      <c r="W59" s="12"/>
      <c r="X59" s="1"/>
      <c r="Y59" s="2"/>
    </row>
    <row r="60" spans="1:25" customFormat="1">
      <c r="A60" s="2">
        <v>3.2959999999999998</v>
      </c>
      <c r="B60" s="2">
        <v>1.3535888418505626</v>
      </c>
      <c r="C60" s="9">
        <v>7.08</v>
      </c>
      <c r="D60" s="1"/>
      <c r="E60" s="2">
        <v>3.2959999999999998</v>
      </c>
      <c r="F60" s="2">
        <v>1.3535888418505626</v>
      </c>
      <c r="G60" s="3">
        <v>-22.86</v>
      </c>
      <c r="H60" s="1"/>
      <c r="I60" s="1"/>
      <c r="J60" s="1"/>
      <c r="K60" s="1"/>
      <c r="L60" s="1"/>
      <c r="M60" s="1"/>
      <c r="N60" s="1"/>
      <c r="O60" s="11"/>
      <c r="P60" s="12"/>
      <c r="Q60" s="1"/>
      <c r="R60" s="2"/>
      <c r="S60" s="11"/>
      <c r="T60" s="12"/>
      <c r="U60" s="2"/>
      <c r="V60" s="2"/>
      <c r="W60" s="12"/>
      <c r="X60" s="1"/>
      <c r="Y60" s="2"/>
    </row>
    <row r="61" spans="1:25" customFormat="1">
      <c r="A61" s="2">
        <v>3.36</v>
      </c>
      <c r="B61" s="2">
        <v>1.3836498292173216</v>
      </c>
      <c r="C61" s="9">
        <v>3.88</v>
      </c>
      <c r="D61" s="1"/>
      <c r="E61" s="2">
        <v>3.36</v>
      </c>
      <c r="F61" s="2">
        <v>1.3836498292173216</v>
      </c>
      <c r="G61" s="3">
        <v>-23.24</v>
      </c>
      <c r="H61" s="1"/>
      <c r="I61" s="1"/>
      <c r="J61" s="1"/>
      <c r="K61" s="1"/>
      <c r="L61" s="1"/>
      <c r="M61" s="1"/>
      <c r="N61" s="1"/>
      <c r="O61" s="11"/>
      <c r="P61" s="12"/>
      <c r="Q61" s="1"/>
      <c r="R61" s="2"/>
      <c r="S61" s="11"/>
      <c r="T61" s="12"/>
      <c r="U61" s="2"/>
      <c r="V61" s="2"/>
      <c r="W61" s="12"/>
      <c r="X61" s="1"/>
      <c r="Y61" s="2"/>
    </row>
    <row r="62" spans="1:25" customFormat="1">
      <c r="A62" s="2">
        <v>3.4239999999999999</v>
      </c>
      <c r="B62" s="2">
        <v>1.4138070270087804</v>
      </c>
      <c r="C62" s="9">
        <v>2.92</v>
      </c>
      <c r="D62" s="1"/>
      <c r="E62" s="2">
        <v>3.4239999999999999</v>
      </c>
      <c r="F62" s="2">
        <v>1.4138070270087804</v>
      </c>
      <c r="G62" s="3">
        <v>-23.52</v>
      </c>
      <c r="H62" s="1"/>
      <c r="I62" s="1"/>
      <c r="J62" s="1"/>
      <c r="K62" s="1"/>
      <c r="L62" s="1"/>
      <c r="M62" s="1"/>
      <c r="N62" s="1"/>
      <c r="O62" s="11"/>
      <c r="P62" s="12"/>
      <c r="Q62" s="1"/>
      <c r="R62" s="2"/>
      <c r="S62" s="11"/>
      <c r="T62" s="12"/>
      <c r="U62" s="2"/>
      <c r="V62" s="2"/>
      <c r="W62" s="12"/>
      <c r="X62" s="1"/>
      <c r="Y62" s="2"/>
    </row>
    <row r="63" spans="1:25" customFormat="1">
      <c r="A63" s="2">
        <v>3.4780000000000002</v>
      </c>
      <c r="B63" s="2">
        <v>1.4393254688687844</v>
      </c>
      <c r="C63" s="9">
        <v>3.24</v>
      </c>
      <c r="D63" s="1"/>
      <c r="E63" s="2">
        <v>3.4780000000000002</v>
      </c>
      <c r="F63" s="2">
        <v>1.4393254688687844</v>
      </c>
      <c r="G63" s="3">
        <v>-27.08</v>
      </c>
      <c r="H63" s="1"/>
      <c r="I63" s="1"/>
      <c r="J63" s="1"/>
      <c r="K63" s="1"/>
      <c r="L63" s="1"/>
      <c r="M63" s="1"/>
      <c r="N63" s="1"/>
      <c r="O63" s="11"/>
      <c r="P63" s="12"/>
      <c r="Q63" s="1"/>
      <c r="R63" s="2"/>
      <c r="S63" s="11"/>
      <c r="T63" s="12"/>
      <c r="U63" s="2"/>
      <c r="V63" s="2"/>
      <c r="W63" s="12"/>
      <c r="X63" s="1"/>
      <c r="Y63" s="2"/>
    </row>
    <row r="64" spans="1:25" customFormat="1">
      <c r="A64" s="2">
        <v>3.532</v>
      </c>
      <c r="B64" s="2">
        <v>1.4649097432289271</v>
      </c>
      <c r="C64" s="9">
        <v>2.12</v>
      </c>
      <c r="D64" s="1"/>
      <c r="E64" s="2">
        <v>3.532</v>
      </c>
      <c r="F64" s="2">
        <v>1.4649097432289271</v>
      </c>
      <c r="G64" s="3">
        <v>-28.75</v>
      </c>
      <c r="H64" s="1"/>
      <c r="I64" s="1"/>
      <c r="J64" s="1"/>
      <c r="K64" s="1"/>
      <c r="L64" s="1"/>
      <c r="M64" s="1"/>
      <c r="N64" s="1"/>
      <c r="O64" s="11"/>
      <c r="P64" s="12"/>
      <c r="Q64" s="1"/>
      <c r="R64" s="2"/>
      <c r="S64" s="11"/>
      <c r="T64" s="12"/>
      <c r="U64" s="2"/>
      <c r="V64" s="2"/>
      <c r="W64" s="12"/>
      <c r="X64" s="1"/>
      <c r="Y64" s="2"/>
    </row>
    <row r="65" spans="1:25" customFormat="1">
      <c r="A65" s="2">
        <v>3.5859999999999999</v>
      </c>
      <c r="B65" s="2">
        <v>1.4905586665832335</v>
      </c>
      <c r="C65" s="9">
        <v>2.02</v>
      </c>
      <c r="D65" s="1"/>
      <c r="E65" s="2">
        <v>3.5859999999999999</v>
      </c>
      <c r="F65" s="2">
        <v>1.4905586665832335</v>
      </c>
      <c r="G65" s="3">
        <v>-28.9</v>
      </c>
      <c r="H65" s="1"/>
      <c r="I65" s="1"/>
      <c r="J65" s="1"/>
      <c r="K65" s="1"/>
      <c r="L65" s="1"/>
      <c r="M65" s="1"/>
      <c r="N65" s="1"/>
      <c r="O65" s="11"/>
      <c r="P65" s="12"/>
      <c r="Q65" s="1"/>
      <c r="R65" s="2"/>
      <c r="S65" s="11"/>
      <c r="T65" s="12"/>
      <c r="U65" s="2"/>
      <c r="V65" s="2"/>
      <c r="W65" s="12"/>
      <c r="X65" s="1"/>
      <c r="Y65" s="2"/>
    </row>
    <row r="66" spans="1:25" customFormat="1">
      <c r="A66" s="2">
        <v>3.64</v>
      </c>
      <c r="B66" s="2">
        <v>1.5162710766306067</v>
      </c>
      <c r="C66" s="9">
        <v>2.96</v>
      </c>
      <c r="D66" s="1"/>
      <c r="E66" s="2">
        <v>3.64</v>
      </c>
      <c r="F66" s="2">
        <v>1.5162710766306067</v>
      </c>
      <c r="G66" s="3">
        <v>-27.68</v>
      </c>
      <c r="H66" s="1">
        <v>1994</v>
      </c>
      <c r="I66" s="1"/>
      <c r="J66" s="1"/>
      <c r="K66" s="1"/>
      <c r="L66" s="1"/>
      <c r="M66" s="1"/>
      <c r="N66" s="1"/>
      <c r="O66" s="11"/>
      <c r="P66" s="12"/>
      <c r="Q66" s="1"/>
      <c r="R66" s="2"/>
      <c r="S66" s="11"/>
      <c r="T66" s="12"/>
      <c r="U66" s="2"/>
      <c r="V66" s="2"/>
      <c r="W66" s="12"/>
      <c r="X66" s="1"/>
      <c r="Y66" s="2"/>
    </row>
    <row r="67" spans="1:25" customFormat="1">
      <c r="A67" s="2">
        <v>3.694</v>
      </c>
      <c r="B67" s="2">
        <v>1.5420458321278208</v>
      </c>
      <c r="C67" s="9">
        <v>4.12</v>
      </c>
      <c r="D67" s="1"/>
      <c r="E67" s="2">
        <v>3.694</v>
      </c>
      <c r="F67" s="2">
        <v>1.5420458321278208</v>
      </c>
      <c r="G67" s="3">
        <v>-26.27</v>
      </c>
      <c r="H67" s="1"/>
      <c r="I67" s="1"/>
      <c r="J67" s="1"/>
      <c r="K67" s="1"/>
      <c r="L67" s="1"/>
      <c r="M67" s="1"/>
      <c r="N67" s="1"/>
      <c r="O67" s="11"/>
      <c r="P67" s="12"/>
      <c r="Q67" s="1"/>
      <c r="R67" s="2"/>
      <c r="S67" s="11"/>
      <c r="T67" s="12"/>
      <c r="U67" s="1"/>
      <c r="V67" s="1"/>
      <c r="W67" s="1"/>
      <c r="X67" s="1"/>
      <c r="Y67" s="2"/>
    </row>
    <row r="68" spans="1:25" customFormat="1">
      <c r="A68" s="2">
        <v>3.7480000000000002</v>
      </c>
      <c r="B68" s="2">
        <v>1.5678818127425147</v>
      </c>
      <c r="C68" s="9">
        <v>3.48</v>
      </c>
      <c r="D68" s="1"/>
      <c r="E68" s="2">
        <v>3.7480000000000002</v>
      </c>
      <c r="F68" s="2">
        <v>1.5678818127425147</v>
      </c>
      <c r="G68" s="3">
        <v>-25.83</v>
      </c>
      <c r="H68" s="1"/>
      <c r="I68" s="1"/>
      <c r="J68" s="1"/>
      <c r="K68" s="1"/>
      <c r="L68" s="1"/>
      <c r="M68" s="1"/>
      <c r="N68" s="1"/>
      <c r="O68" s="11"/>
      <c r="P68" s="12"/>
      <c r="Q68" s="1"/>
      <c r="R68" s="2"/>
      <c r="S68" s="11"/>
      <c r="T68" s="12"/>
      <c r="U68" s="2"/>
      <c r="V68" s="2"/>
      <c r="W68" s="12"/>
      <c r="X68" s="1"/>
      <c r="Y68" s="2"/>
    </row>
    <row r="69" spans="1:25" customFormat="1">
      <c r="A69" s="2">
        <v>3.8119999999999998</v>
      </c>
      <c r="B69" s="2">
        <v>1.5985800272056552</v>
      </c>
      <c r="C69" s="9">
        <v>1.78</v>
      </c>
      <c r="D69" s="1"/>
      <c r="E69" s="2">
        <v>3.8119999999999998</v>
      </c>
      <c r="F69" s="2">
        <v>1.5985800272056552</v>
      </c>
      <c r="G69" s="3">
        <v>-24.49</v>
      </c>
      <c r="H69" s="1"/>
      <c r="I69" s="1"/>
      <c r="J69" s="1"/>
      <c r="K69" s="1"/>
      <c r="L69" s="1"/>
      <c r="M69" s="1"/>
      <c r="N69" s="1"/>
      <c r="O69" s="11"/>
      <c r="P69" s="12"/>
      <c r="Q69" s="1"/>
      <c r="R69" s="2"/>
      <c r="S69" s="11"/>
      <c r="T69" s="12"/>
      <c r="U69" s="2"/>
      <c r="V69" s="2"/>
      <c r="W69" s="12"/>
      <c r="X69" s="1"/>
      <c r="Y69" s="2"/>
    </row>
    <row r="70" spans="1:25" customFormat="1">
      <c r="A70" s="2">
        <v>3.8759999999999999</v>
      </c>
      <c r="B70" s="2">
        <v>1.6293609052794467</v>
      </c>
      <c r="C70" s="9">
        <v>1.28</v>
      </c>
      <c r="D70" s="1"/>
      <c r="E70" s="2">
        <v>3.8759999999999999</v>
      </c>
      <c r="F70" s="2">
        <v>1.6293609052794467</v>
      </c>
      <c r="G70" s="3">
        <v>-25.25</v>
      </c>
      <c r="H70" s="1"/>
      <c r="I70" s="1"/>
      <c r="J70" s="1"/>
      <c r="K70" s="1"/>
      <c r="L70" s="1"/>
      <c r="M70" s="1"/>
      <c r="N70" s="1"/>
      <c r="O70" s="11"/>
      <c r="P70" s="12"/>
      <c r="Q70" s="1"/>
      <c r="R70" s="2"/>
      <c r="S70" s="11"/>
      <c r="T70" s="12"/>
      <c r="U70" s="2"/>
      <c r="V70" s="2"/>
      <c r="W70" s="12"/>
      <c r="X70" s="1"/>
      <c r="Y70" s="2"/>
    </row>
    <row r="71" spans="1:25" customFormat="1">
      <c r="A71" s="2">
        <v>3.9260000000000002</v>
      </c>
      <c r="B71" s="2">
        <v>1.6534648298600125</v>
      </c>
      <c r="C71" s="9">
        <v>1.26</v>
      </c>
      <c r="D71" s="1">
        <v>1994</v>
      </c>
      <c r="E71" s="2">
        <v>3.9260000000000002</v>
      </c>
      <c r="F71" s="2">
        <v>1.6534648298600125</v>
      </c>
      <c r="G71" s="3">
        <v>-26.08</v>
      </c>
      <c r="H71" s="1"/>
      <c r="I71" s="1"/>
      <c r="J71" s="1"/>
      <c r="K71" s="1"/>
      <c r="L71" s="1"/>
      <c r="M71" s="1"/>
      <c r="N71" s="1"/>
      <c r="O71" s="11"/>
      <c r="P71" s="12"/>
      <c r="Q71" s="1"/>
      <c r="R71" s="2"/>
      <c r="S71" s="1"/>
      <c r="T71" s="12"/>
      <c r="U71" s="2"/>
      <c r="V71" s="2"/>
      <c r="W71" s="12"/>
      <c r="X71" s="1"/>
      <c r="Y71" s="2"/>
    </row>
    <row r="72" spans="1:25" customFormat="1">
      <c r="A72" s="2">
        <v>3.976</v>
      </c>
      <c r="B72" s="2">
        <v>1.6776173193544175</v>
      </c>
      <c r="C72" s="9">
        <v>1.7</v>
      </c>
      <c r="D72" s="1"/>
      <c r="E72" s="2">
        <v>3.976</v>
      </c>
      <c r="F72" s="2">
        <v>1.6776173193544175</v>
      </c>
      <c r="G72" s="3">
        <v>-26.55</v>
      </c>
      <c r="H72" s="1"/>
      <c r="I72" s="1"/>
      <c r="J72" s="1"/>
      <c r="K72" s="1"/>
      <c r="L72" s="1"/>
      <c r="M72" s="1"/>
      <c r="N72" s="1"/>
      <c r="O72" s="11"/>
      <c r="P72" s="12"/>
      <c r="Q72" s="1"/>
      <c r="R72" s="2"/>
      <c r="S72" s="11"/>
      <c r="T72" s="12"/>
      <c r="U72" s="2"/>
      <c r="V72" s="2"/>
      <c r="W72" s="12"/>
      <c r="X72" s="1"/>
      <c r="Y72" s="2"/>
    </row>
    <row r="73" spans="1:25" customFormat="1">
      <c r="A73" s="2">
        <v>4.04</v>
      </c>
      <c r="B73" s="2">
        <v>1.7086021176233841</v>
      </c>
      <c r="C73" s="9">
        <v>6.28</v>
      </c>
      <c r="D73" s="1"/>
      <c r="E73" s="2">
        <v>4.04</v>
      </c>
      <c r="F73" s="2">
        <v>1.7086021176233841</v>
      </c>
      <c r="G73" s="3">
        <v>-27.45</v>
      </c>
      <c r="H73" s="1"/>
      <c r="I73" s="1"/>
      <c r="J73" s="1"/>
      <c r="K73" s="1"/>
      <c r="L73" s="1"/>
      <c r="M73" s="1"/>
      <c r="N73" s="1"/>
      <c r="O73" s="11"/>
      <c r="P73" s="12"/>
      <c r="Q73" s="1"/>
      <c r="R73" s="2"/>
      <c r="S73" s="1"/>
      <c r="T73" s="12"/>
      <c r="U73" s="2"/>
      <c r="V73" s="2"/>
      <c r="W73" s="12"/>
      <c r="X73" s="1"/>
      <c r="Y73" s="2"/>
    </row>
    <row r="74" spans="1:25" customFormat="1">
      <c r="A74" s="2">
        <v>4.1040000000000001</v>
      </c>
      <c r="B74" s="2">
        <v>1.739663517115122</v>
      </c>
      <c r="C74" s="9">
        <v>2.56</v>
      </c>
      <c r="D74" s="1"/>
      <c r="E74" s="2">
        <v>4.1040000000000001</v>
      </c>
      <c r="F74" s="2">
        <v>1.739663517115122</v>
      </c>
      <c r="G74" s="3">
        <v>-28.53</v>
      </c>
      <c r="H74" s="1"/>
      <c r="I74" s="1"/>
      <c r="J74" s="1"/>
      <c r="K74" s="1"/>
      <c r="L74" s="1"/>
      <c r="M74" s="1"/>
      <c r="N74" s="1"/>
      <c r="O74" s="11"/>
      <c r="P74" s="12"/>
      <c r="Q74" s="1"/>
      <c r="R74" s="2"/>
      <c r="S74" s="11"/>
      <c r="T74" s="12"/>
      <c r="U74" s="2"/>
      <c r="V74" s="2"/>
      <c r="W74" s="12"/>
      <c r="X74" s="1"/>
      <c r="Y74" s="2"/>
    </row>
    <row r="75" spans="1:25" customFormat="1">
      <c r="A75" s="2">
        <v>4.1580000000000004</v>
      </c>
      <c r="B75" s="2">
        <v>1.765929950303476</v>
      </c>
      <c r="C75" s="9">
        <v>10.3</v>
      </c>
      <c r="D75" s="1"/>
      <c r="E75" s="2">
        <v>4.1580000000000004</v>
      </c>
      <c r="F75" s="2">
        <v>1.765929950303476</v>
      </c>
      <c r="G75" s="3">
        <v>-28.16</v>
      </c>
      <c r="H75" s="1"/>
      <c r="I75" s="1"/>
      <c r="J75" s="1"/>
      <c r="K75" s="1"/>
      <c r="L75" s="1"/>
      <c r="M75" s="1"/>
      <c r="N75" s="1"/>
      <c r="O75" s="13"/>
      <c r="P75" s="12"/>
      <c r="Q75" s="3"/>
      <c r="R75" s="1"/>
      <c r="S75" s="11"/>
      <c r="T75" s="12"/>
      <c r="U75" s="2"/>
      <c r="V75" s="2"/>
      <c r="W75" s="12"/>
      <c r="X75" s="1"/>
      <c r="Y75" s="2"/>
    </row>
    <row r="76" spans="1:25" customFormat="1">
      <c r="A76" s="2">
        <v>4.2119999999999997</v>
      </c>
      <c r="B76" s="2">
        <v>1.7922488224495075</v>
      </c>
      <c r="C76" s="9">
        <v>7.68</v>
      </c>
      <c r="D76" s="1"/>
      <c r="E76" s="2">
        <v>4.2119999999999997</v>
      </c>
      <c r="F76" s="2">
        <v>1.7922488224495075</v>
      </c>
      <c r="G76" s="3">
        <v>-28.38</v>
      </c>
      <c r="H76" s="1"/>
      <c r="I76" s="1"/>
      <c r="J76" s="1"/>
      <c r="K76" s="1"/>
      <c r="L76" s="1"/>
      <c r="M76" s="1"/>
      <c r="N76" s="1"/>
      <c r="O76" s="13"/>
      <c r="P76" s="10"/>
      <c r="Q76" s="9"/>
      <c r="R76" s="2"/>
      <c r="S76" s="11"/>
      <c r="T76" s="12"/>
      <c r="U76" s="2"/>
      <c r="V76" s="2"/>
      <c r="W76" s="12"/>
      <c r="X76" s="1"/>
      <c r="Y76" s="2"/>
    </row>
    <row r="77" spans="1:25" customFormat="1">
      <c r="A77" s="2">
        <v>4.266</v>
      </c>
      <c r="B77" s="2">
        <v>1.8186192063415789</v>
      </c>
      <c r="C77" s="9">
        <v>3.22</v>
      </c>
      <c r="D77" s="1"/>
      <c r="E77" s="2">
        <v>4.266</v>
      </c>
      <c r="F77" s="2">
        <v>1.8186192063415789</v>
      </c>
      <c r="G77" s="3">
        <v>-28.64</v>
      </c>
      <c r="H77" s="1"/>
      <c r="I77" s="1"/>
      <c r="J77" s="1"/>
      <c r="K77" s="1"/>
      <c r="L77" s="1"/>
      <c r="M77" s="1"/>
      <c r="N77" s="1"/>
      <c r="O77" s="13"/>
      <c r="P77" s="10"/>
      <c r="Q77" s="9"/>
      <c r="R77" s="2"/>
      <c r="S77" s="11"/>
      <c r="T77" s="12"/>
      <c r="U77" s="2"/>
      <c r="V77" s="2"/>
      <c r="W77" s="12"/>
      <c r="X77" s="1"/>
      <c r="Y77" s="2"/>
    </row>
    <row r="78" spans="1:25" customFormat="1">
      <c r="A78" s="2">
        <v>4.32</v>
      </c>
      <c r="B78" s="2">
        <v>1.8450401941217405</v>
      </c>
      <c r="C78" s="9">
        <v>3.94</v>
      </c>
      <c r="D78" s="1"/>
      <c r="E78" s="2">
        <v>4.32</v>
      </c>
      <c r="F78" s="2">
        <v>1.8450401941217405</v>
      </c>
      <c r="G78" s="3">
        <v>-31.04</v>
      </c>
      <c r="H78" s="1"/>
      <c r="I78" s="1"/>
      <c r="J78" s="1"/>
      <c r="K78" s="1"/>
      <c r="L78" s="1"/>
      <c r="M78" s="1"/>
      <c r="N78" s="1"/>
      <c r="O78" s="13"/>
      <c r="P78" s="10"/>
      <c r="Q78" s="9"/>
      <c r="R78" s="2"/>
      <c r="S78" s="11"/>
      <c r="T78" s="12"/>
      <c r="U78" s="2"/>
      <c r="V78" s="2"/>
      <c r="W78" s="12"/>
      <c r="X78" s="1"/>
      <c r="Y78" s="2"/>
    </row>
    <row r="79" spans="1:25" customFormat="1">
      <c r="A79" s="2">
        <v>4.3840000000000003</v>
      </c>
      <c r="B79" s="2">
        <v>1.8764182824212075</v>
      </c>
      <c r="C79" s="9">
        <v>6.52</v>
      </c>
      <c r="D79" s="1"/>
      <c r="E79" s="2">
        <v>4.3840000000000003</v>
      </c>
      <c r="F79" s="2">
        <v>1.8764182824212075</v>
      </c>
      <c r="G79" s="3">
        <v>-26.81</v>
      </c>
      <c r="H79" s="1">
        <v>1993</v>
      </c>
      <c r="I79" s="1"/>
      <c r="J79" s="1"/>
      <c r="K79" s="1"/>
      <c r="L79" s="1"/>
      <c r="M79" s="1"/>
      <c r="N79" s="1"/>
      <c r="O79" s="13"/>
      <c r="P79" s="10"/>
      <c r="Q79" s="3"/>
      <c r="R79" s="1"/>
      <c r="S79" s="1"/>
      <c r="T79" s="12"/>
      <c r="U79" s="1"/>
      <c r="V79" s="1"/>
      <c r="W79" s="1"/>
      <c r="X79" s="1"/>
      <c r="Y79" s="2"/>
    </row>
    <row r="80" spans="1:25" customFormat="1">
      <c r="A80" s="2">
        <v>4.4480000000000004</v>
      </c>
      <c r="B80" s="2">
        <v>1.9078647596043676</v>
      </c>
      <c r="C80" s="9">
        <v>4.32</v>
      </c>
      <c r="D80" s="1"/>
      <c r="E80" s="2">
        <v>4.4480000000000004</v>
      </c>
      <c r="F80" s="2">
        <v>1.9078647596043676</v>
      </c>
      <c r="G80" s="3">
        <v>-25.85</v>
      </c>
      <c r="H80" s="1"/>
      <c r="I80" s="1"/>
      <c r="J80" s="13"/>
      <c r="K80" s="10"/>
      <c r="L80" s="9"/>
      <c r="M80" s="2"/>
      <c r="N80" s="13"/>
      <c r="O80" s="10"/>
      <c r="P80" s="3"/>
      <c r="Q80" s="1"/>
      <c r="R80" s="1"/>
      <c r="S80" s="11"/>
      <c r="T80" s="12"/>
      <c r="U80" s="2"/>
      <c r="V80" s="2"/>
      <c r="W80" s="12"/>
      <c r="X80" s="1"/>
      <c r="Y80" s="2"/>
    </row>
    <row r="81" spans="1:25" customFormat="1">
      <c r="A81" s="2">
        <v>4.5019999999999998</v>
      </c>
      <c r="B81" s="2">
        <v>1.934449867034953</v>
      </c>
      <c r="C81" s="9">
        <v>5.3</v>
      </c>
      <c r="D81" s="1"/>
      <c r="E81" s="2">
        <v>4.5019999999999998</v>
      </c>
      <c r="F81" s="2">
        <v>1.934449867034953</v>
      </c>
      <c r="G81" s="3">
        <v>-24.72</v>
      </c>
      <c r="H81" s="1"/>
      <c r="I81" s="1"/>
      <c r="J81" s="13"/>
      <c r="K81" s="10"/>
      <c r="L81" s="9"/>
      <c r="M81" s="2"/>
      <c r="N81" s="13"/>
      <c r="O81" s="10"/>
      <c r="P81" s="3"/>
      <c r="Q81" s="1"/>
      <c r="R81" s="1"/>
      <c r="S81" s="11"/>
      <c r="T81" s="12"/>
      <c r="U81" s="2"/>
      <c r="V81" s="2"/>
      <c r="W81" s="12"/>
      <c r="X81" s="1"/>
      <c r="Y81" s="2"/>
    </row>
    <row r="82" spans="1:25" customFormat="1">
      <c r="A82" s="2">
        <v>4.556</v>
      </c>
      <c r="B82" s="2">
        <v>1.9610818341352818</v>
      </c>
      <c r="C82" s="9">
        <v>4.22</v>
      </c>
      <c r="D82" s="1"/>
      <c r="E82" s="2">
        <v>4.556</v>
      </c>
      <c r="F82" s="2">
        <v>1.9610818341352818</v>
      </c>
      <c r="G82" s="3">
        <v>-23.9</v>
      </c>
      <c r="H82" s="1"/>
      <c r="I82" s="1"/>
      <c r="J82" s="13"/>
      <c r="K82" s="10"/>
      <c r="L82" s="9"/>
      <c r="M82" s="2"/>
      <c r="N82" s="13"/>
      <c r="O82" s="10"/>
      <c r="P82" s="3"/>
      <c r="Q82" s="1"/>
      <c r="R82" s="1"/>
      <c r="S82" s="11"/>
      <c r="T82" s="12"/>
      <c r="U82" s="2"/>
      <c r="V82" s="2"/>
      <c r="W82" s="12"/>
      <c r="X82" s="1"/>
      <c r="Y82" s="2"/>
    </row>
    <row r="83" spans="1:25" customFormat="1">
      <c r="A83" s="2">
        <v>4.6100000000000003</v>
      </c>
      <c r="B83" s="2">
        <v>1.987759854469239</v>
      </c>
      <c r="C83" s="9">
        <v>9.34</v>
      </c>
      <c r="D83" s="1"/>
      <c r="E83" s="2">
        <v>4.6100000000000003</v>
      </c>
      <c r="F83" s="2">
        <v>1.987759854469239</v>
      </c>
      <c r="G83" s="3">
        <v>-23.43</v>
      </c>
      <c r="H83" s="1"/>
      <c r="I83" s="1"/>
      <c r="J83" s="13"/>
      <c r="K83" s="10"/>
      <c r="L83" s="9"/>
      <c r="M83" s="2"/>
      <c r="N83" s="13"/>
      <c r="O83" s="10"/>
      <c r="P83" s="3"/>
      <c r="Q83" s="1"/>
      <c r="R83" s="1"/>
      <c r="S83" s="11"/>
      <c r="T83" s="12"/>
      <c r="U83" s="2"/>
      <c r="V83" s="2"/>
      <c r="W83" s="12"/>
      <c r="X83" s="1"/>
      <c r="Y83" s="2"/>
    </row>
    <row r="84" spans="1:25" customFormat="1">
      <c r="A84" s="2">
        <v>4.6639999999999997</v>
      </c>
      <c r="B84" s="2">
        <v>2.0144831400179126</v>
      </c>
      <c r="C84" s="9">
        <v>3.58</v>
      </c>
      <c r="D84" s="1"/>
      <c r="E84" s="2">
        <v>4.6639999999999997</v>
      </c>
      <c r="F84" s="2">
        <v>2.0144831400179126</v>
      </c>
      <c r="G84" s="3">
        <v>-23.29</v>
      </c>
      <c r="H84" s="1"/>
      <c r="I84" s="1"/>
      <c r="J84" s="13"/>
      <c r="K84" s="10"/>
      <c r="L84" s="9"/>
      <c r="M84" s="2"/>
      <c r="N84" s="13"/>
      <c r="O84" s="10"/>
      <c r="P84" s="3"/>
      <c r="Q84" s="1"/>
      <c r="R84" s="1"/>
      <c r="S84" s="11"/>
      <c r="T84" s="12"/>
      <c r="U84" s="2"/>
      <c r="V84" s="2"/>
      <c r="W84" s="12"/>
      <c r="X84" s="1"/>
      <c r="Y84" s="2"/>
    </row>
    <row r="85" spans="1:25" customFormat="1">
      <c r="A85" s="2">
        <v>4.718</v>
      </c>
      <c r="B85" s="2">
        <v>2.0412509210325878</v>
      </c>
      <c r="C85" s="9">
        <v>3.62</v>
      </c>
      <c r="D85" s="1">
        <v>1993</v>
      </c>
      <c r="E85" s="2">
        <v>4.718</v>
      </c>
      <c r="F85" s="2">
        <v>2.0412509210325878</v>
      </c>
      <c r="G85" s="3">
        <v>-22.89</v>
      </c>
      <c r="H85" s="1"/>
      <c r="I85" s="1"/>
      <c r="J85" s="13"/>
      <c r="K85" s="10"/>
      <c r="L85" s="9"/>
      <c r="M85" s="2"/>
      <c r="N85" s="13"/>
      <c r="O85" s="10"/>
      <c r="P85" s="3"/>
      <c r="Q85" s="1"/>
      <c r="R85" s="1"/>
      <c r="S85" s="11"/>
      <c r="T85" s="12"/>
      <c r="U85" s="2"/>
      <c r="V85" s="2"/>
      <c r="W85" s="12"/>
      <c r="X85" s="1"/>
      <c r="Y85" s="2"/>
    </row>
    <row r="86" spans="1:25" customFormat="1">
      <c r="A86" s="2">
        <v>4.7720000000000002</v>
      </c>
      <c r="B86" s="2">
        <v>2.0680624458877395</v>
      </c>
      <c r="C86" s="9">
        <v>5.08</v>
      </c>
      <c r="D86" s="1"/>
      <c r="E86" s="2">
        <v>4.7720000000000002</v>
      </c>
      <c r="F86" s="2">
        <v>2.0680624458877395</v>
      </c>
      <c r="G86" s="3">
        <v>-22.22</v>
      </c>
      <c r="H86" s="1"/>
      <c r="I86" s="1"/>
      <c r="J86" s="13"/>
      <c r="K86" s="10"/>
      <c r="L86" s="9"/>
      <c r="M86" s="2"/>
      <c r="N86" s="13"/>
      <c r="O86" s="10"/>
      <c r="P86" s="3"/>
      <c r="Q86" s="1"/>
      <c r="R86" s="1"/>
      <c r="S86" s="11"/>
      <c r="T86" s="12"/>
      <c r="U86" s="2"/>
      <c r="V86" s="2"/>
      <c r="W86" s="12"/>
      <c r="X86" s="1"/>
      <c r="Y86" s="2"/>
    </row>
    <row r="87" spans="1:25" customFormat="1">
      <c r="A87" s="2">
        <v>4.8360000000000003</v>
      </c>
      <c r="B87" s="2">
        <v>2.0998947196553992</v>
      </c>
      <c r="C87" s="9">
        <v>7.12</v>
      </c>
      <c r="D87" s="1"/>
      <c r="E87" s="2">
        <v>4.8360000000000003</v>
      </c>
      <c r="F87" s="2">
        <v>2.0998947196553992</v>
      </c>
      <c r="G87" s="3">
        <v>-23.79</v>
      </c>
      <c r="H87" s="1"/>
      <c r="I87" s="1"/>
      <c r="J87" s="13"/>
      <c r="K87" s="10"/>
      <c r="L87" s="9"/>
      <c r="M87" s="2"/>
      <c r="N87" s="13"/>
      <c r="O87" s="10"/>
      <c r="P87" s="3"/>
      <c r="Q87" s="1"/>
      <c r="R87" s="1"/>
      <c r="S87" s="1"/>
      <c r="T87" s="12"/>
      <c r="U87" s="2"/>
      <c r="V87" s="2"/>
      <c r="W87" s="12"/>
      <c r="X87" s="1"/>
      <c r="Y87" s="2"/>
    </row>
    <row r="88" spans="1:25" customFormat="1">
      <c r="A88" s="2">
        <v>4.9000000000000004</v>
      </c>
      <c r="B88" s="2">
        <v>2.1317862197488151</v>
      </c>
      <c r="C88" s="9">
        <v>10.58</v>
      </c>
      <c r="D88" s="1"/>
      <c r="E88" s="2">
        <v>4.9000000000000004</v>
      </c>
      <c r="F88" s="2">
        <v>2.1317862197488151</v>
      </c>
      <c r="G88" s="3">
        <v>-24.7</v>
      </c>
      <c r="H88" s="1"/>
      <c r="I88" s="1"/>
      <c r="J88" s="13"/>
      <c r="K88" s="10"/>
      <c r="L88" s="9"/>
      <c r="M88" s="2"/>
      <c r="N88" s="13"/>
      <c r="O88" s="10"/>
      <c r="P88" s="3"/>
      <c r="Q88" s="1"/>
      <c r="R88" s="1"/>
      <c r="S88" s="11"/>
      <c r="T88" s="12"/>
      <c r="U88" s="2"/>
      <c r="V88" s="2"/>
      <c r="W88" s="12"/>
      <c r="X88" s="1"/>
      <c r="Y88" s="2"/>
    </row>
    <row r="89" spans="1:25" customFormat="1">
      <c r="A89" s="2">
        <v>4.9539999999999997</v>
      </c>
      <c r="B89" s="2">
        <v>2.1587398777638387</v>
      </c>
      <c r="C89" s="9">
        <v>6.82</v>
      </c>
      <c r="D89" s="1"/>
      <c r="E89" s="2">
        <v>4.9539999999999997</v>
      </c>
      <c r="F89" s="2">
        <v>2.1587398777638387</v>
      </c>
      <c r="G89" s="3">
        <v>-25.95</v>
      </c>
      <c r="H89" s="1"/>
      <c r="I89" s="1"/>
      <c r="J89" s="13"/>
      <c r="K89" s="10"/>
      <c r="L89" s="9"/>
      <c r="M89" s="2"/>
      <c r="N89" s="13"/>
      <c r="O89" s="10"/>
      <c r="P89" s="3"/>
      <c r="Q89" s="1"/>
      <c r="R89" s="1"/>
      <c r="S89" s="11"/>
      <c r="T89" s="12"/>
      <c r="U89" s="2"/>
      <c r="V89" s="2"/>
      <c r="W89" s="12"/>
      <c r="X89" s="1"/>
      <c r="Y89" s="2"/>
    </row>
    <row r="90" spans="1:25" customFormat="1">
      <c r="A90" s="2">
        <v>5.0060000000000002</v>
      </c>
      <c r="B90" s="2">
        <v>2.1847336944843709</v>
      </c>
      <c r="C90" s="9">
        <v>5.76</v>
      </c>
      <c r="D90" s="1"/>
      <c r="E90" s="2">
        <v>5.0060000000000002</v>
      </c>
      <c r="F90" s="2">
        <v>2.1847336944843709</v>
      </c>
      <c r="G90" s="3">
        <v>-26.98</v>
      </c>
      <c r="H90" s="1"/>
      <c r="I90" s="1"/>
      <c r="J90" s="13"/>
      <c r="K90" s="10"/>
      <c r="L90" s="9"/>
      <c r="M90" s="2"/>
      <c r="N90" s="13"/>
      <c r="O90" s="10"/>
      <c r="P90" s="3"/>
      <c r="Q90" s="1"/>
      <c r="R90" s="1"/>
      <c r="S90" s="11"/>
      <c r="T90" s="12"/>
      <c r="U90" s="2"/>
      <c r="V90" s="2"/>
      <c r="W90" s="12"/>
      <c r="X90" s="1"/>
      <c r="Y90" s="2"/>
    </row>
    <row r="91" spans="1:25" customFormat="1">
      <c r="A91" s="2">
        <v>5.07</v>
      </c>
      <c r="B91" s="2">
        <v>2.2167770024359426</v>
      </c>
      <c r="C91" s="9">
        <v>12.14</v>
      </c>
      <c r="D91" s="1"/>
      <c r="E91" s="2">
        <v>5.07</v>
      </c>
      <c r="F91" s="2">
        <v>2.2167770024359426</v>
      </c>
      <c r="G91" s="3">
        <v>-29.87</v>
      </c>
      <c r="H91" s="1"/>
      <c r="I91" s="1"/>
      <c r="J91" s="13"/>
      <c r="K91" s="10"/>
      <c r="L91" s="9"/>
      <c r="M91" s="2"/>
      <c r="N91" s="13"/>
      <c r="O91" s="10"/>
      <c r="P91" s="3"/>
      <c r="Q91" s="1"/>
      <c r="R91" s="1"/>
      <c r="S91" s="11"/>
      <c r="T91" s="12"/>
      <c r="U91" s="2"/>
      <c r="V91" s="2"/>
      <c r="W91" s="12"/>
      <c r="X91" s="1"/>
      <c r="Y91" s="2"/>
    </row>
    <row r="92" spans="1:25" customFormat="1">
      <c r="A92" s="2">
        <v>5.14</v>
      </c>
      <c r="B92" s="2">
        <v>2.2518875168880976</v>
      </c>
      <c r="C92" s="9">
        <v>3.14</v>
      </c>
      <c r="D92" s="1"/>
      <c r="E92" s="2">
        <v>5.14</v>
      </c>
      <c r="F92" s="2">
        <v>2.2518875168880976</v>
      </c>
      <c r="G92" s="3">
        <v>-30.48</v>
      </c>
      <c r="H92" s="1"/>
      <c r="I92" s="1"/>
      <c r="J92" s="13"/>
      <c r="K92" s="10"/>
      <c r="L92" s="9"/>
      <c r="M92" s="2"/>
      <c r="N92" s="13"/>
      <c r="O92" s="10"/>
      <c r="P92" s="3"/>
      <c r="Q92" s="1"/>
      <c r="R92" s="1"/>
      <c r="S92" s="11"/>
      <c r="T92" s="12"/>
      <c r="U92" s="1"/>
      <c r="V92" s="1"/>
      <c r="W92" s="1"/>
      <c r="X92" s="1"/>
      <c r="Y92" s="2"/>
    </row>
    <row r="93" spans="1:25" customFormat="1">
      <c r="A93" s="2">
        <v>5.2</v>
      </c>
      <c r="B93" s="2">
        <v>2.2820337434846896</v>
      </c>
      <c r="C93" s="9">
        <v>4.6399999999999997</v>
      </c>
      <c r="D93" s="1"/>
      <c r="E93" s="2">
        <v>5.2</v>
      </c>
      <c r="F93" s="2">
        <v>2.2820337434846896</v>
      </c>
      <c r="G93" s="3">
        <v>-29.75</v>
      </c>
      <c r="H93" s="1">
        <v>1992</v>
      </c>
      <c r="I93" s="1"/>
      <c r="J93" s="13"/>
      <c r="K93" s="10"/>
      <c r="L93" s="9"/>
      <c r="M93" s="2"/>
      <c r="N93" s="13"/>
      <c r="O93" s="10"/>
      <c r="P93" s="3"/>
      <c r="Q93" s="1"/>
      <c r="R93" s="1"/>
      <c r="S93" s="11"/>
      <c r="T93" s="12"/>
      <c r="U93" s="2"/>
      <c r="V93" s="2"/>
      <c r="W93" s="12"/>
      <c r="X93" s="1"/>
      <c r="Y93" s="2"/>
    </row>
    <row r="94" spans="1:25" customFormat="1">
      <c r="A94" s="2">
        <v>5.26</v>
      </c>
      <c r="B94" s="2">
        <v>2.3122266542443883</v>
      </c>
      <c r="C94" s="9">
        <v>5.88</v>
      </c>
      <c r="D94" s="1"/>
      <c r="E94" s="2">
        <v>5.26</v>
      </c>
      <c r="F94" s="2">
        <v>2.3122266542443883</v>
      </c>
      <c r="G94" s="3">
        <v>-27.74</v>
      </c>
      <c r="H94" s="1"/>
      <c r="I94" s="1"/>
      <c r="J94" s="13"/>
      <c r="K94" s="10"/>
      <c r="L94" s="9"/>
      <c r="M94" s="2"/>
      <c r="N94" s="13"/>
      <c r="O94" s="10"/>
      <c r="P94" s="3"/>
      <c r="Q94" s="1"/>
      <c r="R94" s="1"/>
      <c r="S94" s="1"/>
      <c r="T94" s="12"/>
      <c r="U94" s="2"/>
      <c r="V94" s="2"/>
      <c r="W94" s="12"/>
      <c r="X94" s="1"/>
      <c r="Y94" s="2"/>
    </row>
    <row r="95" spans="1:25" customFormat="1">
      <c r="A95" s="2">
        <v>5.33</v>
      </c>
      <c r="B95" s="2">
        <v>2.3475096760398149</v>
      </c>
      <c r="C95" s="9">
        <v>12.58</v>
      </c>
      <c r="D95" s="1"/>
      <c r="E95" s="2">
        <v>5.33</v>
      </c>
      <c r="F95" s="2">
        <v>2.3475096760398149</v>
      </c>
      <c r="G95" s="3">
        <v>-25.11</v>
      </c>
      <c r="H95" s="1"/>
      <c r="I95" s="1"/>
      <c r="J95" s="13"/>
      <c r="K95" s="10"/>
      <c r="L95" s="9"/>
      <c r="M95" s="2"/>
      <c r="N95" s="13"/>
      <c r="O95" s="10"/>
      <c r="P95" s="3"/>
      <c r="Q95" s="1"/>
      <c r="R95" s="1"/>
      <c r="S95" s="11"/>
      <c r="T95" s="12"/>
      <c r="U95" s="2"/>
      <c r="V95" s="2"/>
      <c r="W95" s="12"/>
      <c r="X95" s="1"/>
      <c r="Y95" s="2"/>
    </row>
    <row r="96" spans="1:25" customFormat="1">
      <c r="A96" s="2">
        <v>5.4</v>
      </c>
      <c r="B96" s="2">
        <v>2.382853942503715</v>
      </c>
      <c r="C96" s="9">
        <v>16.7</v>
      </c>
      <c r="D96" s="1"/>
      <c r="E96" s="2">
        <v>5.4</v>
      </c>
      <c r="F96" s="2">
        <v>2.382853942503715</v>
      </c>
      <c r="G96" s="3">
        <v>-25.38</v>
      </c>
      <c r="H96" s="1"/>
      <c r="I96" s="1"/>
      <c r="J96" s="13"/>
      <c r="K96" s="10"/>
      <c r="L96" s="9"/>
      <c r="M96" s="2"/>
      <c r="N96" s="13"/>
      <c r="O96" s="10"/>
      <c r="P96" s="3"/>
      <c r="Q96" s="1"/>
      <c r="R96" s="1"/>
      <c r="S96" s="11"/>
      <c r="T96" s="12"/>
      <c r="U96" s="2"/>
      <c r="V96" s="2"/>
      <c r="W96" s="12"/>
      <c r="X96" s="1"/>
      <c r="Y96" s="2"/>
    </row>
    <row r="97" spans="1:25" customFormat="1">
      <c r="A97" s="2">
        <v>5.46</v>
      </c>
      <c r="B97" s="2">
        <v>2.4131968738700977</v>
      </c>
      <c r="C97" s="9">
        <v>4.8</v>
      </c>
      <c r="D97" s="1"/>
      <c r="E97" s="2">
        <v>5.46</v>
      </c>
      <c r="F97" s="2">
        <v>2.4131968738700977</v>
      </c>
      <c r="G97" s="3">
        <v>-25.74</v>
      </c>
      <c r="H97" s="1"/>
      <c r="I97" s="1"/>
      <c r="J97" s="13"/>
      <c r="K97" s="10"/>
      <c r="L97" s="9"/>
      <c r="M97" s="2"/>
      <c r="N97" s="13"/>
      <c r="O97" s="10"/>
      <c r="P97" s="3"/>
      <c r="Q97" s="1"/>
      <c r="R97" s="1"/>
      <c r="S97" s="11"/>
      <c r="T97" s="12"/>
      <c r="U97" s="2"/>
      <c r="V97" s="2"/>
      <c r="W97" s="12"/>
      <c r="X97" s="1"/>
      <c r="Y97" s="2"/>
    </row>
    <row r="98" spans="1:25" customFormat="1">
      <c r="A98" s="2">
        <v>5.52</v>
      </c>
      <c r="B98" s="2">
        <v>2.4435832291912924</v>
      </c>
      <c r="C98" s="9">
        <v>5.86</v>
      </c>
      <c r="D98" s="1"/>
      <c r="E98" s="2">
        <v>5.52</v>
      </c>
      <c r="F98" s="2">
        <v>2.4435832291912924</v>
      </c>
      <c r="G98" s="3">
        <v>-25.77</v>
      </c>
      <c r="H98" s="1"/>
      <c r="I98" s="1"/>
      <c r="J98" s="13"/>
      <c r="K98" s="10"/>
      <c r="L98" s="9"/>
      <c r="M98" s="2"/>
      <c r="N98" s="1"/>
      <c r="O98" s="1"/>
      <c r="P98" s="1"/>
      <c r="Q98" s="1"/>
      <c r="R98" s="1"/>
      <c r="S98" s="11"/>
      <c r="T98" s="12"/>
      <c r="U98" s="2"/>
      <c r="V98" s="2"/>
      <c r="W98" s="12"/>
      <c r="X98" s="1"/>
      <c r="Y98" s="2"/>
    </row>
    <row r="99" spans="1:25" customFormat="1">
      <c r="A99" s="2">
        <v>5.58</v>
      </c>
      <c r="B99" s="2">
        <v>2.4740123217019399</v>
      </c>
      <c r="C99" s="9">
        <v>2.14</v>
      </c>
      <c r="D99" s="1"/>
      <c r="E99" s="2">
        <v>5.58</v>
      </c>
      <c r="F99" s="2">
        <v>2.4740123217019399</v>
      </c>
      <c r="G99" s="3">
        <v>-25.49</v>
      </c>
      <c r="H99" s="1"/>
      <c r="I99" s="1"/>
      <c r="J99" s="13"/>
      <c r="K99" s="10"/>
      <c r="L99" s="9"/>
      <c r="M99" s="2"/>
      <c r="N99" s="13"/>
      <c r="O99" s="10"/>
      <c r="P99" s="3"/>
      <c r="Q99" s="1"/>
      <c r="R99" s="1"/>
      <c r="S99" s="11"/>
      <c r="T99" s="12"/>
      <c r="U99" s="2"/>
      <c r="V99" s="2"/>
      <c r="W99" s="12"/>
      <c r="X99" s="1"/>
      <c r="Y99" s="2"/>
    </row>
    <row r="100" spans="1:25" customFormat="1">
      <c r="A100" s="2">
        <v>5.64</v>
      </c>
      <c r="B100" s="2">
        <v>2.5044834887075065</v>
      </c>
      <c r="C100" s="9">
        <v>5.38</v>
      </c>
      <c r="D100" s="1">
        <v>1992</v>
      </c>
      <c r="E100" s="2">
        <v>5.64</v>
      </c>
      <c r="F100" s="2">
        <v>2.5044834887075065</v>
      </c>
      <c r="G100" s="3">
        <v>-24.99</v>
      </c>
      <c r="H100" s="1"/>
      <c r="I100" s="1"/>
      <c r="J100" s="13"/>
      <c r="K100" s="10"/>
      <c r="L100" s="9"/>
      <c r="M100" s="2"/>
      <c r="N100" s="13"/>
      <c r="O100" s="10"/>
      <c r="P100" s="3"/>
      <c r="Q100" s="1"/>
      <c r="R100" s="1"/>
      <c r="S100" s="11"/>
      <c r="T100" s="12"/>
      <c r="U100" s="2"/>
      <c r="V100" s="2"/>
      <c r="W100" s="12"/>
      <c r="X100" s="1"/>
      <c r="Y100" s="2"/>
    </row>
    <row r="101" spans="1:25" customFormat="1">
      <c r="A101" s="2">
        <v>5.7</v>
      </c>
      <c r="B101" s="2">
        <v>2.5349960913353282</v>
      </c>
      <c r="C101" s="9">
        <v>3.42</v>
      </c>
      <c r="D101" s="1"/>
      <c r="E101" s="2">
        <v>5.7</v>
      </c>
      <c r="F101" s="2">
        <v>2.5349960913353282</v>
      </c>
      <c r="G101" s="3">
        <v>-24.56</v>
      </c>
      <c r="H101" s="1"/>
      <c r="I101" s="1"/>
      <c r="J101" s="13"/>
      <c r="K101" s="10"/>
      <c r="L101" s="9"/>
      <c r="M101" s="2"/>
      <c r="N101" s="13"/>
      <c r="O101" s="10"/>
      <c r="P101" s="3"/>
      <c r="Q101" s="1"/>
      <c r="R101" s="1"/>
      <c r="S101" s="1"/>
      <c r="T101" s="12"/>
      <c r="U101" s="2"/>
      <c r="V101" s="2"/>
      <c r="W101" s="12"/>
      <c r="X101" s="1"/>
      <c r="Y101" s="2"/>
    </row>
    <row r="102" spans="1:25" customFormat="1">
      <c r="A102" s="2">
        <v>5.77</v>
      </c>
      <c r="B102" s="2">
        <v>2.5706456885386317</v>
      </c>
      <c r="C102" s="9">
        <v>4.82</v>
      </c>
      <c r="D102" s="1"/>
      <c r="E102" s="2">
        <v>5.77</v>
      </c>
      <c r="F102" s="2">
        <v>2.5706456885386317</v>
      </c>
      <c r="G102" s="3">
        <v>-24.7</v>
      </c>
      <c r="H102" s="1"/>
      <c r="I102" s="1"/>
      <c r="J102" s="13"/>
      <c r="K102" s="10"/>
      <c r="L102" s="9"/>
      <c r="M102" s="2"/>
      <c r="N102" s="13"/>
      <c r="O102" s="10"/>
      <c r="P102" s="3"/>
      <c r="Q102" s="1"/>
      <c r="R102" s="1"/>
      <c r="S102" s="11"/>
      <c r="T102" s="12"/>
      <c r="U102" s="2"/>
      <c r="V102" s="2"/>
      <c r="W102" s="12"/>
      <c r="X102" s="1"/>
      <c r="Y102" s="2"/>
    </row>
    <row r="103" spans="1:25" customFormat="1">
      <c r="A103" s="2">
        <v>5.83</v>
      </c>
      <c r="B103" s="2">
        <v>2.6012459886307919</v>
      </c>
      <c r="C103" s="9">
        <v>3.2</v>
      </c>
      <c r="D103" s="1"/>
      <c r="E103" s="2">
        <v>5.83</v>
      </c>
      <c r="F103" s="2">
        <v>2.6012459886307919</v>
      </c>
      <c r="G103" s="3">
        <v>-25.9</v>
      </c>
      <c r="H103" s="1"/>
      <c r="I103" s="1"/>
      <c r="J103" s="1"/>
      <c r="K103" s="1"/>
      <c r="L103" s="1"/>
      <c r="M103" s="2"/>
      <c r="N103" s="13"/>
      <c r="O103" s="10"/>
      <c r="P103" s="3"/>
      <c r="Q103" s="1"/>
      <c r="R103" s="1"/>
      <c r="S103" s="11"/>
      <c r="T103" s="12"/>
      <c r="U103" s="2"/>
      <c r="V103" s="2"/>
      <c r="W103" s="12"/>
      <c r="X103" s="1"/>
      <c r="Y103" s="2"/>
    </row>
    <row r="104" spans="1:25" customFormat="1">
      <c r="A104" s="2">
        <v>5.88</v>
      </c>
      <c r="B104" s="2">
        <v>2.6267764809095651</v>
      </c>
      <c r="C104" s="9">
        <v>2</v>
      </c>
      <c r="D104" s="1"/>
      <c r="E104" s="2">
        <v>5.88</v>
      </c>
      <c r="F104" s="2">
        <v>2.6267764809095651</v>
      </c>
      <c r="G104" s="3">
        <v>-26.7</v>
      </c>
      <c r="H104" s="1"/>
      <c r="I104" s="1"/>
      <c r="J104" s="13"/>
      <c r="K104" s="10"/>
      <c r="L104" s="9"/>
      <c r="M104" s="2"/>
      <c r="N104" s="13"/>
      <c r="O104" s="10"/>
      <c r="P104" s="3"/>
      <c r="Q104" s="1"/>
      <c r="R104" s="1"/>
      <c r="S104" s="11"/>
      <c r="T104" s="12"/>
      <c r="U104" s="1"/>
      <c r="V104" s="1"/>
      <c r="W104" s="1"/>
      <c r="X104" s="1"/>
      <c r="Y104" s="2"/>
    </row>
    <row r="105" spans="1:25" customFormat="1">
      <c r="A105" s="2">
        <v>5.93</v>
      </c>
      <c r="B105" s="2">
        <v>2.6523341350520346</v>
      </c>
      <c r="C105" s="9">
        <v>2.12</v>
      </c>
      <c r="D105" s="1"/>
      <c r="E105" s="2">
        <v>5.93</v>
      </c>
      <c r="F105" s="2">
        <v>2.6523341350520346</v>
      </c>
      <c r="G105" s="3">
        <v>-26.66</v>
      </c>
      <c r="H105" s="1"/>
      <c r="I105" s="1"/>
      <c r="J105" s="13"/>
      <c r="K105" s="10"/>
      <c r="L105" s="9"/>
      <c r="M105" s="2"/>
      <c r="N105" s="13"/>
      <c r="O105" s="10"/>
      <c r="P105" s="3"/>
      <c r="Q105" s="1"/>
      <c r="R105" s="1"/>
      <c r="S105" s="11"/>
      <c r="T105" s="12"/>
      <c r="U105" s="2"/>
      <c r="V105" s="2"/>
      <c r="W105" s="12"/>
      <c r="X105" s="1"/>
      <c r="Y105" s="2"/>
    </row>
    <row r="106" spans="1:25" customFormat="1">
      <c r="A106" s="2">
        <v>5.99</v>
      </c>
      <c r="B106" s="2">
        <v>2.6830387527974162</v>
      </c>
      <c r="C106" s="9">
        <v>2.88</v>
      </c>
      <c r="D106" s="1"/>
      <c r="E106" s="2">
        <v>5.99</v>
      </c>
      <c r="F106" s="2">
        <v>2.6830387527974162</v>
      </c>
      <c r="G106" s="3">
        <v>-26.2</v>
      </c>
      <c r="H106" s="1"/>
      <c r="I106" s="1"/>
      <c r="J106" s="13"/>
      <c r="K106" s="10"/>
      <c r="L106" s="9"/>
      <c r="M106" s="2"/>
      <c r="N106" s="13"/>
      <c r="O106" s="10"/>
      <c r="P106" s="3"/>
      <c r="Q106" s="1"/>
      <c r="R106" s="1"/>
      <c r="S106" s="1"/>
      <c r="T106" s="12"/>
      <c r="U106" s="2"/>
      <c r="V106" s="2"/>
      <c r="W106" s="12"/>
      <c r="X106" s="1"/>
      <c r="Y106" s="2"/>
    </row>
    <row r="107" spans="1:25" customFormat="1">
      <c r="A107" s="2">
        <v>6.05</v>
      </c>
      <c r="B107" s="2">
        <v>2.7137815412350195</v>
      </c>
      <c r="C107" s="9">
        <v>2.08</v>
      </c>
      <c r="D107" s="1"/>
      <c r="E107" s="2">
        <v>6.05</v>
      </c>
      <c r="F107" s="2">
        <v>2.7137815412350195</v>
      </c>
      <c r="G107" s="3">
        <v>-26.19</v>
      </c>
      <c r="H107" s="1"/>
      <c r="I107" s="1"/>
      <c r="J107" s="13"/>
      <c r="K107" s="10"/>
      <c r="L107" s="9"/>
      <c r="M107" s="2"/>
      <c r="N107" s="13"/>
      <c r="O107" s="10"/>
      <c r="P107" s="3"/>
      <c r="Q107" s="1"/>
      <c r="R107" s="1"/>
      <c r="S107" s="11"/>
      <c r="T107" s="12"/>
      <c r="U107" s="2"/>
      <c r="V107" s="2"/>
      <c r="W107" s="12"/>
      <c r="X107" s="1"/>
      <c r="Y107" s="2"/>
    </row>
    <row r="108" spans="1:25" customFormat="1">
      <c r="A108" s="2">
        <v>6.12</v>
      </c>
      <c r="B108" s="2">
        <v>2.7496957364924701</v>
      </c>
      <c r="C108" s="9">
        <v>4.5</v>
      </c>
      <c r="D108" s="1"/>
      <c r="E108" s="2">
        <v>6.12</v>
      </c>
      <c r="F108" s="2">
        <v>2.7496957364924701</v>
      </c>
      <c r="G108" s="3">
        <v>-27.31</v>
      </c>
      <c r="H108" s="1"/>
      <c r="I108" s="1"/>
      <c r="J108" s="13"/>
      <c r="K108" s="10"/>
      <c r="L108" s="9"/>
      <c r="M108" s="2"/>
      <c r="N108" s="13"/>
      <c r="O108" s="10"/>
      <c r="P108" s="3"/>
      <c r="Q108" s="1"/>
      <c r="R108" s="1"/>
      <c r="S108" s="11"/>
      <c r="T108" s="12"/>
      <c r="U108" s="2"/>
      <c r="V108" s="2"/>
      <c r="W108" s="12"/>
      <c r="X108" s="1"/>
      <c r="Y108" s="2"/>
    </row>
    <row r="109" spans="1:25" customFormat="1">
      <c r="A109" s="2">
        <v>6.1840000000000002</v>
      </c>
      <c r="B109" s="2">
        <v>2.7825758383036816</v>
      </c>
      <c r="C109" s="9">
        <v>3.62</v>
      </c>
      <c r="D109" s="1"/>
      <c r="E109" s="2">
        <v>6.1840000000000002</v>
      </c>
      <c r="F109" s="2">
        <v>2.7825758383036816</v>
      </c>
      <c r="G109" s="3">
        <v>-28.19</v>
      </c>
      <c r="H109" s="1"/>
      <c r="I109" s="1"/>
      <c r="J109" s="13"/>
      <c r="K109" s="10"/>
      <c r="L109" s="9"/>
      <c r="M109" s="2"/>
      <c r="N109" s="13"/>
      <c r="O109" s="10"/>
      <c r="P109" s="3"/>
      <c r="Q109" s="1"/>
      <c r="R109" s="1"/>
      <c r="S109" s="11"/>
      <c r="T109" s="12"/>
      <c r="U109" s="2"/>
      <c r="V109" s="2"/>
      <c r="W109" s="12"/>
      <c r="X109" s="1"/>
      <c r="Y109" s="2"/>
    </row>
    <row r="110" spans="1:25" customFormat="1">
      <c r="A110" s="2">
        <v>6.2370000000000001</v>
      </c>
      <c r="B110" s="2">
        <v>2.8098362871931428</v>
      </c>
      <c r="C110" s="9">
        <v>2.9</v>
      </c>
      <c r="D110" s="1"/>
      <c r="E110" s="2">
        <v>6.2370000000000001</v>
      </c>
      <c r="F110" s="2">
        <v>2.8098362871931428</v>
      </c>
      <c r="G110" s="3">
        <v>-28.03</v>
      </c>
      <c r="H110" s="1">
        <v>1991</v>
      </c>
      <c r="I110" s="1"/>
      <c r="J110" s="13"/>
      <c r="K110" s="10"/>
      <c r="L110" s="9"/>
      <c r="M110" s="2"/>
      <c r="N110" s="13"/>
      <c r="O110" s="10"/>
      <c r="P110" s="3"/>
      <c r="Q110" s="1"/>
      <c r="R110" s="1"/>
      <c r="S110" s="11"/>
      <c r="T110" s="12"/>
      <c r="U110" s="1"/>
      <c r="V110" s="1"/>
      <c r="W110" s="1"/>
      <c r="X110" s="1"/>
      <c r="Y110" s="2"/>
    </row>
    <row r="111" spans="1:25" customFormat="1">
      <c r="A111" s="2">
        <v>6.29</v>
      </c>
      <c r="B111" s="2">
        <v>2.8371250776046844</v>
      </c>
      <c r="C111" s="9">
        <v>1.78</v>
      </c>
      <c r="D111" s="1"/>
      <c r="E111" s="2">
        <v>6.29</v>
      </c>
      <c r="F111" s="2">
        <v>2.8371250776046844</v>
      </c>
      <c r="G111" s="3">
        <v>-28.04</v>
      </c>
      <c r="H111" s="1"/>
      <c r="I111" s="1"/>
      <c r="J111" s="13"/>
      <c r="K111" s="10"/>
      <c r="L111" s="9"/>
      <c r="M111" s="2"/>
      <c r="N111" s="13"/>
      <c r="O111" s="10"/>
      <c r="P111" s="3"/>
      <c r="Q111" s="1"/>
      <c r="R111" s="1"/>
      <c r="S111" s="11"/>
      <c r="T111" s="12"/>
      <c r="U111" s="2"/>
      <c r="V111" s="2"/>
      <c r="W111" s="12"/>
      <c r="X111" s="1"/>
      <c r="Y111" s="2"/>
    </row>
    <row r="112" spans="1:25" customFormat="1">
      <c r="A112" s="2">
        <v>6.343</v>
      </c>
      <c r="B112" s="2">
        <v>2.8644419369206218</v>
      </c>
      <c r="C112" s="9">
        <v>2.64</v>
      </c>
      <c r="D112" s="1"/>
      <c r="E112" s="2">
        <v>6.343</v>
      </c>
      <c r="F112" s="2">
        <v>2.8644419369206218</v>
      </c>
      <c r="G112" s="3">
        <v>-27.71</v>
      </c>
      <c r="H112" s="1"/>
      <c r="I112" s="1"/>
      <c r="J112" s="13"/>
      <c r="K112" s="10"/>
      <c r="L112" s="9"/>
      <c r="M112" s="2"/>
      <c r="N112" s="13"/>
      <c r="O112" s="10"/>
      <c r="P112" s="3"/>
      <c r="Q112" s="1"/>
      <c r="R112" s="1"/>
      <c r="S112" s="11"/>
      <c r="T112" s="12"/>
      <c r="U112" s="2"/>
      <c r="V112" s="2"/>
      <c r="W112" s="12"/>
      <c r="X112" s="1"/>
      <c r="Y112" s="2"/>
    </row>
    <row r="113" spans="1:25" customFormat="1">
      <c r="A113" s="2">
        <v>6.3959999999999999</v>
      </c>
      <c r="B113" s="2">
        <v>2.8917866052332064</v>
      </c>
      <c r="C113" s="9">
        <v>7.18</v>
      </c>
      <c r="D113" s="1"/>
      <c r="E113" s="2">
        <v>6.3959999999999999</v>
      </c>
      <c r="F113" s="2">
        <v>2.8917866052332064</v>
      </c>
      <c r="G113" s="3">
        <v>-27.86</v>
      </c>
      <c r="H113" s="1"/>
      <c r="I113" s="1"/>
      <c r="J113" s="13"/>
      <c r="K113" s="10"/>
      <c r="L113" s="9"/>
      <c r="M113" s="2"/>
      <c r="N113" s="13"/>
      <c r="O113" s="10"/>
      <c r="P113" s="3"/>
      <c r="Q113" s="1"/>
      <c r="R113" s="1"/>
      <c r="S113" s="1"/>
      <c r="T113" s="12"/>
      <c r="U113" s="2"/>
      <c r="V113" s="2"/>
      <c r="W113" s="12"/>
      <c r="X113" s="1"/>
      <c r="Y113" s="2"/>
    </row>
    <row r="114" spans="1:25" customFormat="1">
      <c r="A114" s="2">
        <v>6.4489999999999998</v>
      </c>
      <c r="B114" s="2">
        <v>2.9191588352107374</v>
      </c>
      <c r="C114" s="9">
        <v>8.2200000000000006</v>
      </c>
      <c r="D114" s="1"/>
      <c r="E114" s="2">
        <v>6.4489999999999998</v>
      </c>
      <c r="F114" s="2">
        <v>2.9191588352107374</v>
      </c>
      <c r="G114" s="3">
        <v>-27.82</v>
      </c>
      <c r="H114" s="1"/>
      <c r="I114" s="1"/>
      <c r="J114" s="13"/>
      <c r="K114" s="10"/>
      <c r="L114" s="9"/>
      <c r="M114" s="2"/>
      <c r="N114" s="13"/>
      <c r="O114" s="10"/>
      <c r="P114" s="3"/>
      <c r="Q114" s="1"/>
      <c r="R114" s="1"/>
      <c r="S114" s="11"/>
      <c r="T114" s="12"/>
      <c r="U114" s="2"/>
      <c r="V114" s="2"/>
      <c r="W114" s="12"/>
      <c r="X114" s="1"/>
      <c r="Y114" s="2"/>
    </row>
    <row r="115" spans="1:25" customFormat="1">
      <c r="A115" s="2">
        <v>6.5129999999999999</v>
      </c>
      <c r="B115" s="2">
        <v>2.9522485011349469</v>
      </c>
      <c r="C115" s="9">
        <v>4.3600000000000003</v>
      </c>
      <c r="D115" s="1"/>
      <c r="E115" s="2">
        <v>6.5129999999999999</v>
      </c>
      <c r="F115" s="2">
        <v>2.9522485011349469</v>
      </c>
      <c r="G115" s="3">
        <v>-26.53</v>
      </c>
      <c r="H115" s="1"/>
      <c r="I115" s="1"/>
      <c r="J115" s="13"/>
      <c r="K115" s="10"/>
      <c r="L115" s="9"/>
      <c r="M115" s="2"/>
      <c r="N115" s="13"/>
      <c r="O115" s="10"/>
      <c r="P115" s="3"/>
      <c r="Q115" s="1"/>
      <c r="R115" s="1"/>
      <c r="S115" s="11"/>
      <c r="T115" s="12"/>
      <c r="U115" s="2"/>
      <c r="V115" s="2"/>
      <c r="W115" s="12"/>
      <c r="X115" s="1"/>
      <c r="Y115" s="2"/>
    </row>
    <row r="116" spans="1:25" customFormat="1">
      <c r="A116" s="2">
        <v>6.577</v>
      </c>
      <c r="B116" s="2">
        <v>2.9853776247938022</v>
      </c>
      <c r="C116" s="9">
        <v>3.24</v>
      </c>
      <c r="D116" s="1"/>
      <c r="E116" s="2">
        <v>6.577</v>
      </c>
      <c r="F116" s="2">
        <v>2.9853776247938022</v>
      </c>
      <c r="G116" s="3">
        <v>-27.74</v>
      </c>
      <c r="H116" s="1"/>
      <c r="I116" s="1"/>
      <c r="J116" s="13"/>
      <c r="K116" s="10"/>
      <c r="L116" s="9"/>
      <c r="M116" s="2"/>
      <c r="N116" s="13"/>
      <c r="O116" s="10"/>
      <c r="P116" s="3"/>
      <c r="Q116" s="1"/>
      <c r="R116" s="1"/>
      <c r="S116" s="11"/>
      <c r="T116" s="12"/>
      <c r="U116" s="2"/>
      <c r="V116" s="2"/>
      <c r="W116" s="12"/>
      <c r="X116" s="1"/>
      <c r="Y116" s="2"/>
    </row>
    <row r="117" spans="1:25" customFormat="1">
      <c r="A117" s="2">
        <v>6.63</v>
      </c>
      <c r="B117" s="2">
        <v>3.0128422840421232</v>
      </c>
      <c r="C117" s="9">
        <v>1.98</v>
      </c>
      <c r="D117" s="1"/>
      <c r="E117" s="2">
        <v>6.63</v>
      </c>
      <c r="F117" s="2">
        <v>3.0128422840421232</v>
      </c>
      <c r="G117" s="3">
        <v>-27.83</v>
      </c>
      <c r="H117" s="1"/>
      <c r="I117" s="1"/>
      <c r="J117" s="13"/>
      <c r="K117" s="10"/>
      <c r="L117" s="9"/>
      <c r="M117" s="2"/>
      <c r="N117" s="13"/>
      <c r="O117" s="10"/>
      <c r="P117" s="3"/>
      <c r="Q117" s="1"/>
      <c r="R117" s="1"/>
      <c r="S117" s="11"/>
      <c r="T117" s="12"/>
      <c r="U117" s="2"/>
      <c r="V117" s="2"/>
      <c r="W117" s="12"/>
      <c r="X117" s="1"/>
      <c r="Y117" s="2"/>
    </row>
    <row r="118" spans="1:25" customFormat="1">
      <c r="A118" s="2">
        <v>6.6829999999999998</v>
      </c>
      <c r="B118" s="2">
        <v>3.0403335598751111</v>
      </c>
      <c r="C118" s="9">
        <v>2.44</v>
      </c>
      <c r="D118" s="1">
        <v>1991</v>
      </c>
      <c r="E118" s="2">
        <v>6.6829999999999998</v>
      </c>
      <c r="F118" s="2">
        <v>3.0403335598751111</v>
      </c>
      <c r="G118" s="3">
        <v>-28.24</v>
      </c>
      <c r="H118" s="1"/>
      <c r="I118" s="1"/>
      <c r="J118" s="13"/>
      <c r="K118" s="10"/>
      <c r="L118" s="9"/>
      <c r="M118" s="2"/>
      <c r="N118" s="13"/>
      <c r="O118" s="10"/>
      <c r="P118" s="3"/>
      <c r="Q118" s="1"/>
      <c r="R118" s="1"/>
      <c r="S118" s="11"/>
      <c r="T118" s="12"/>
      <c r="U118" s="2"/>
      <c r="V118" s="2"/>
      <c r="W118" s="12"/>
      <c r="X118" s="1"/>
      <c r="Y118" s="2"/>
    </row>
    <row r="119" spans="1:25" customFormat="1">
      <c r="A119" s="2">
        <v>6.7359999999999998</v>
      </c>
      <c r="B119" s="2">
        <v>3.0678512707359955</v>
      </c>
      <c r="C119" s="9">
        <v>2.7</v>
      </c>
      <c r="D119" s="1"/>
      <c r="E119" s="2">
        <v>6.7359999999999998</v>
      </c>
      <c r="F119" s="2">
        <v>3.0678512707359955</v>
      </c>
      <c r="G119" s="3">
        <v>-27.26</v>
      </c>
      <c r="H119" s="1">
        <v>1990</v>
      </c>
      <c r="I119" s="1"/>
      <c r="J119" s="13"/>
      <c r="K119" s="10"/>
      <c r="L119" s="9"/>
      <c r="M119" s="2"/>
      <c r="N119" s="1"/>
      <c r="O119" s="1"/>
      <c r="P119" s="1"/>
      <c r="Q119" s="1"/>
      <c r="R119" s="1"/>
      <c r="S119" s="11"/>
      <c r="T119" s="12"/>
      <c r="U119" s="1"/>
      <c r="V119" s="1"/>
      <c r="W119" s="1"/>
      <c r="X119" s="1"/>
      <c r="Y119" s="2"/>
    </row>
    <row r="120" spans="1:25" customFormat="1">
      <c r="A120" s="2">
        <v>6.8</v>
      </c>
      <c r="B120" s="2">
        <v>3.1011152012070786</v>
      </c>
      <c r="C120" s="9">
        <v>2.58</v>
      </c>
      <c r="D120" s="1"/>
      <c r="E120" s="2">
        <v>6.8</v>
      </c>
      <c r="F120" s="2">
        <v>3.1011152012070786</v>
      </c>
      <c r="G120" s="3">
        <v>-26.88</v>
      </c>
      <c r="H120" s="1"/>
      <c r="I120" s="1"/>
      <c r="J120" s="13"/>
      <c r="K120" s="10"/>
      <c r="L120" s="9"/>
      <c r="M120" s="2"/>
      <c r="N120" s="13"/>
      <c r="O120" s="10"/>
      <c r="P120" s="3"/>
      <c r="Q120" s="1"/>
      <c r="R120" s="1"/>
      <c r="S120" s="11"/>
      <c r="T120" s="12"/>
      <c r="U120" s="2"/>
      <c r="V120" s="2"/>
      <c r="W120" s="12"/>
      <c r="X120" s="1"/>
      <c r="Y120" s="2"/>
    </row>
    <row r="121" spans="1:25" customFormat="1">
      <c r="A121" s="2">
        <v>6.87</v>
      </c>
      <c r="B121" s="2">
        <v>3.1375411551140577</v>
      </c>
      <c r="C121" s="9">
        <v>3.56</v>
      </c>
      <c r="D121" s="1"/>
      <c r="E121" s="2">
        <v>6.87</v>
      </c>
      <c r="F121" s="2">
        <v>3.1375411551140577</v>
      </c>
      <c r="G121" s="3">
        <v>-26.06</v>
      </c>
      <c r="H121" s="1"/>
      <c r="I121" s="1"/>
      <c r="J121" s="13"/>
      <c r="K121" s="10"/>
      <c r="L121" s="9"/>
      <c r="M121" s="2"/>
      <c r="N121" s="13"/>
      <c r="O121" s="10"/>
      <c r="P121" s="3"/>
      <c r="Q121" s="1"/>
      <c r="R121" s="1"/>
      <c r="S121" s="11"/>
      <c r="T121" s="12"/>
      <c r="U121" s="2"/>
      <c r="V121" s="2"/>
      <c r="W121" s="12"/>
      <c r="X121" s="1"/>
      <c r="Y121" s="2"/>
    </row>
    <row r="122" spans="1:25" customFormat="1">
      <c r="A122" s="2">
        <v>6.94</v>
      </c>
      <c r="B122" s="2">
        <v>3.1740122669809971</v>
      </c>
      <c r="C122" s="9">
        <v>5.0199999999999996</v>
      </c>
      <c r="D122" s="1"/>
      <c r="E122" s="2">
        <v>6.94</v>
      </c>
      <c r="F122" s="2">
        <v>3.1740122669809971</v>
      </c>
      <c r="G122" s="3">
        <v>-22.42</v>
      </c>
      <c r="H122" s="1"/>
      <c r="I122" s="1"/>
      <c r="J122" s="13"/>
      <c r="K122" s="10"/>
      <c r="L122" s="9"/>
      <c r="M122" s="2"/>
      <c r="N122" s="13"/>
      <c r="O122" s="10"/>
      <c r="P122" s="3"/>
      <c r="Q122" s="1"/>
      <c r="R122" s="1"/>
      <c r="S122" s="1"/>
      <c r="T122" s="12"/>
      <c r="U122" s="2"/>
      <c r="V122" s="2"/>
      <c r="W122" s="12"/>
      <c r="X122" s="1"/>
      <c r="Y122" s="2"/>
    </row>
    <row r="123" spans="1:25" customFormat="1">
      <c r="A123" s="2">
        <v>7.0039999999999996</v>
      </c>
      <c r="B123" s="2">
        <v>3.2073965488398559</v>
      </c>
      <c r="C123" s="9">
        <v>3.88</v>
      </c>
      <c r="D123" s="1"/>
      <c r="E123" s="2">
        <v>7.0039999999999996</v>
      </c>
      <c r="F123" s="2">
        <v>3.2073965488398559</v>
      </c>
      <c r="G123" s="3">
        <v>-23.93</v>
      </c>
      <c r="H123" s="1"/>
      <c r="I123" s="1"/>
      <c r="J123" s="13"/>
      <c r="K123" s="10"/>
      <c r="L123" s="9"/>
      <c r="M123" s="2"/>
      <c r="N123" s="13"/>
      <c r="O123" s="10"/>
      <c r="P123" s="3"/>
      <c r="Q123" s="1"/>
      <c r="R123" s="1"/>
      <c r="S123" s="11"/>
      <c r="T123" s="12"/>
      <c r="U123" s="2"/>
      <c r="V123" s="2"/>
      <c r="W123" s="12"/>
      <c r="X123" s="1"/>
      <c r="Y123" s="2"/>
    </row>
    <row r="124" spans="1:25" customFormat="1">
      <c r="A124" s="2">
        <v>7.0659999999999998</v>
      </c>
      <c r="B124" s="2">
        <v>3.2397731446859273</v>
      </c>
      <c r="C124" s="9">
        <v>5.78</v>
      </c>
      <c r="D124" s="1"/>
      <c r="E124" s="2">
        <v>7.0659999999999998</v>
      </c>
      <c r="F124" s="2">
        <v>3.2397731446859273</v>
      </c>
      <c r="G124" s="3">
        <v>-25.36</v>
      </c>
      <c r="H124" s="1"/>
      <c r="I124" s="1"/>
      <c r="J124" s="13"/>
      <c r="K124" s="10"/>
      <c r="L124" s="9"/>
      <c r="M124" s="2"/>
      <c r="N124" s="13"/>
      <c r="O124" s="10"/>
      <c r="P124" s="3"/>
      <c r="Q124" s="1"/>
      <c r="R124" s="1"/>
      <c r="S124" s="11"/>
      <c r="T124" s="12"/>
      <c r="U124" s="2"/>
      <c r="V124" s="2"/>
      <c r="W124" s="12"/>
      <c r="X124" s="1"/>
      <c r="Y124" s="2"/>
    </row>
    <row r="125" spans="1:25" customFormat="1">
      <c r="A125" s="2">
        <v>7.13</v>
      </c>
      <c r="B125" s="2">
        <v>3.2732306951347576</v>
      </c>
      <c r="C125" s="9">
        <v>3.28</v>
      </c>
      <c r="D125" s="1"/>
      <c r="E125" s="2">
        <v>7.13</v>
      </c>
      <c r="F125" s="2">
        <v>3.2732306951347576</v>
      </c>
      <c r="G125" s="3">
        <v>-28.39</v>
      </c>
      <c r="H125" s="1"/>
      <c r="I125" s="1"/>
      <c r="J125" s="1"/>
      <c r="K125" s="1"/>
      <c r="L125" s="1"/>
      <c r="M125" s="2"/>
      <c r="N125" s="13"/>
      <c r="O125" s="10"/>
      <c r="P125" s="3"/>
      <c r="Q125" s="1"/>
      <c r="R125" s="1"/>
      <c r="S125" s="11"/>
      <c r="T125" s="12"/>
      <c r="U125" s="2"/>
      <c r="V125" s="2"/>
      <c r="W125" s="12"/>
      <c r="X125" s="1"/>
      <c r="Y125" s="2"/>
    </row>
    <row r="126" spans="1:25" customFormat="1">
      <c r="A126" s="2">
        <v>7.1950000000000003</v>
      </c>
      <c r="B126" s="2">
        <v>3.3072488650757017</v>
      </c>
      <c r="C126" s="9">
        <v>2.46</v>
      </c>
      <c r="D126" s="1"/>
      <c r="E126" s="2">
        <v>7.1950000000000003</v>
      </c>
      <c r="F126" s="2">
        <v>3.3072488650757017</v>
      </c>
      <c r="G126" s="3">
        <v>-25.76</v>
      </c>
      <c r="H126" s="1"/>
      <c r="I126" s="1"/>
      <c r="J126" s="13"/>
      <c r="K126" s="10"/>
      <c r="L126" s="9"/>
      <c r="M126" s="2"/>
      <c r="N126" s="13"/>
      <c r="O126" s="10"/>
      <c r="P126" s="3"/>
      <c r="Q126" s="1"/>
      <c r="R126" s="1"/>
      <c r="S126" s="11"/>
      <c r="T126" s="12"/>
      <c r="U126" s="2"/>
      <c r="V126" s="2"/>
      <c r="W126" s="12"/>
      <c r="X126" s="1"/>
      <c r="Y126" s="2"/>
    </row>
    <row r="127" spans="1:25" customFormat="1">
      <c r="A127" s="2">
        <v>7.2549999999999999</v>
      </c>
      <c r="B127" s="2">
        <v>3.3386839831516326</v>
      </c>
      <c r="C127" s="9">
        <v>4.3600000000000003</v>
      </c>
      <c r="D127" s="1">
        <v>1990</v>
      </c>
      <c r="E127" s="2">
        <v>7.2549999999999999</v>
      </c>
      <c r="F127" s="2">
        <v>3.3386839831516326</v>
      </c>
      <c r="G127" s="3">
        <v>-28.14</v>
      </c>
      <c r="H127" s="1"/>
      <c r="I127" s="1"/>
      <c r="J127" s="13"/>
      <c r="K127" s="10"/>
      <c r="L127" s="9"/>
      <c r="M127" s="2"/>
      <c r="N127" s="13"/>
      <c r="O127" s="10"/>
      <c r="P127" s="3"/>
      <c r="Q127" s="1"/>
      <c r="R127" s="1"/>
      <c r="S127" s="11"/>
      <c r="T127" s="12"/>
      <c r="U127" s="2"/>
      <c r="V127" s="2"/>
      <c r="W127" s="12"/>
      <c r="X127" s="1"/>
      <c r="Y127" s="2"/>
    </row>
    <row r="128" spans="1:25" customFormat="1">
      <c r="A128" s="2">
        <v>7.3150000000000004</v>
      </c>
      <c r="B128" s="2">
        <v>3.3701513891029977</v>
      </c>
      <c r="C128" s="9">
        <v>4.5999999999999996</v>
      </c>
      <c r="D128" s="1"/>
      <c r="E128" s="2">
        <v>7.3150000000000004</v>
      </c>
      <c r="F128" s="2">
        <v>3.3701513891029977</v>
      </c>
      <c r="G128" s="3">
        <v>-25.12</v>
      </c>
      <c r="H128" s="1">
        <v>1989</v>
      </c>
      <c r="I128" s="1"/>
      <c r="J128" s="13"/>
      <c r="K128" s="10"/>
      <c r="L128" s="9"/>
      <c r="M128" s="2"/>
      <c r="N128" s="13"/>
      <c r="O128" s="10"/>
      <c r="P128" s="3"/>
      <c r="Q128" s="1"/>
      <c r="R128" s="1"/>
      <c r="S128" s="11"/>
      <c r="T128" s="12"/>
      <c r="U128" s="2"/>
      <c r="V128" s="2"/>
      <c r="W128" s="12"/>
      <c r="X128" s="1"/>
      <c r="Y128" s="2"/>
    </row>
    <row r="129" spans="1:25" customFormat="1">
      <c r="A129" s="2">
        <v>7.375</v>
      </c>
      <c r="B129" s="2">
        <v>3.4016510085984195</v>
      </c>
      <c r="C129" s="9">
        <v>5</v>
      </c>
      <c r="D129" s="1"/>
      <c r="E129" s="2">
        <v>7.375</v>
      </c>
      <c r="F129" s="2">
        <v>3.4016510085984195</v>
      </c>
      <c r="G129" s="3">
        <v>-25.09</v>
      </c>
      <c r="H129" s="1"/>
      <c r="I129" s="1"/>
      <c r="J129" s="13"/>
      <c r="K129" s="10"/>
      <c r="L129" s="9"/>
      <c r="M129" s="2"/>
      <c r="N129" s="13"/>
      <c r="O129" s="10"/>
      <c r="P129" s="3"/>
      <c r="Q129" s="1"/>
      <c r="R129" s="1"/>
      <c r="S129" s="11"/>
      <c r="T129" s="12"/>
      <c r="U129" s="2"/>
      <c r="V129" s="2"/>
      <c r="W129" s="12"/>
      <c r="X129" s="1"/>
      <c r="Y129" s="2"/>
    </row>
    <row r="130" spans="1:25" customFormat="1">
      <c r="A130" s="2">
        <v>7.4349999999999996</v>
      </c>
      <c r="B130" s="2">
        <v>3.4331827839294009</v>
      </c>
      <c r="C130" s="9">
        <v>3.18</v>
      </c>
      <c r="D130" s="1"/>
      <c r="E130" s="2">
        <v>7.4349999999999996</v>
      </c>
      <c r="F130" s="2">
        <v>3.4331827839294009</v>
      </c>
      <c r="G130" s="3">
        <v>-24.98</v>
      </c>
      <c r="H130" s="1"/>
      <c r="I130" s="1"/>
      <c r="J130" s="13"/>
      <c r="K130" s="10"/>
      <c r="L130" s="9"/>
      <c r="M130" s="2"/>
      <c r="N130" s="13"/>
      <c r="O130" s="10"/>
      <c r="P130" s="3"/>
      <c r="Q130" s="1"/>
      <c r="R130" s="1"/>
      <c r="S130" s="11"/>
      <c r="T130" s="12"/>
      <c r="U130" s="2"/>
      <c r="V130" s="2"/>
      <c r="W130" s="12"/>
      <c r="X130" s="1"/>
      <c r="Y130" s="2"/>
    </row>
    <row r="131" spans="1:25" customFormat="1">
      <c r="A131" s="2">
        <v>7.4850000000000003</v>
      </c>
      <c r="B131" s="2">
        <v>3.4594837962687133</v>
      </c>
      <c r="C131" s="9">
        <v>8.5</v>
      </c>
      <c r="D131" s="1"/>
      <c r="E131" s="2">
        <v>7.4850000000000003</v>
      </c>
      <c r="F131" s="2">
        <v>3.4594837962687133</v>
      </c>
      <c r="G131" s="3">
        <v>-24.73</v>
      </c>
      <c r="H131" s="1"/>
      <c r="I131" s="1"/>
      <c r="J131" s="13"/>
      <c r="K131" s="10"/>
      <c r="L131" s="9"/>
      <c r="M131" s="2"/>
      <c r="N131" s="13"/>
      <c r="O131" s="10"/>
      <c r="P131" s="3"/>
      <c r="Q131" s="1"/>
      <c r="R131" s="1"/>
      <c r="S131" s="11"/>
      <c r="T131" s="12"/>
      <c r="U131" s="2"/>
      <c r="V131" s="2"/>
      <c r="W131" s="12"/>
      <c r="X131" s="1"/>
      <c r="Y131" s="2"/>
    </row>
    <row r="132" spans="1:25" customFormat="1">
      <c r="A132" s="2">
        <v>7.5350000000000001</v>
      </c>
      <c r="B132" s="2">
        <v>3.4858070948449016</v>
      </c>
      <c r="C132" s="9">
        <v>6.62</v>
      </c>
      <c r="D132" s="1"/>
      <c r="E132" s="2">
        <v>7.5350000000000001</v>
      </c>
      <c r="F132" s="2">
        <v>3.4858070948449016</v>
      </c>
      <c r="G132" s="3">
        <v>-24.55</v>
      </c>
      <c r="H132" s="1"/>
      <c r="I132" s="1"/>
      <c r="J132" s="13"/>
      <c r="K132" s="10"/>
      <c r="L132" s="9"/>
      <c r="M132" s="2"/>
      <c r="N132" s="13"/>
      <c r="O132" s="10"/>
      <c r="P132" s="3"/>
      <c r="Q132" s="1"/>
      <c r="R132" s="1"/>
      <c r="S132" s="1"/>
      <c r="T132" s="12"/>
      <c r="U132" s="2"/>
      <c r="V132" s="2"/>
      <c r="W132" s="12"/>
      <c r="X132" s="1"/>
      <c r="Y132" s="2"/>
    </row>
    <row r="133" spans="1:25" customFormat="1">
      <c r="A133" s="2">
        <v>7.585</v>
      </c>
      <c r="B133" s="2">
        <v>3.5121526719768772</v>
      </c>
      <c r="C133" s="9">
        <v>3.14</v>
      </c>
      <c r="D133" s="1"/>
      <c r="E133" s="2">
        <v>7.585</v>
      </c>
      <c r="F133" s="2">
        <v>3.5121526719768772</v>
      </c>
      <c r="G133" s="3">
        <v>-24.83</v>
      </c>
      <c r="H133" s="1"/>
      <c r="I133" s="1"/>
      <c r="J133" s="13"/>
      <c r="K133" s="10"/>
      <c r="L133" s="9"/>
      <c r="M133" s="2"/>
      <c r="N133" s="13"/>
      <c r="O133" s="10"/>
      <c r="P133" s="3"/>
      <c r="Q133" s="1"/>
      <c r="R133" s="1"/>
      <c r="S133" s="11"/>
      <c r="T133" s="12"/>
      <c r="U133" s="1"/>
      <c r="V133" s="1"/>
      <c r="W133" s="1"/>
      <c r="X133" s="1"/>
      <c r="Y133" s="2"/>
    </row>
    <row r="134" spans="1:25" customFormat="1">
      <c r="A134" s="2">
        <v>7.6349999999999998</v>
      </c>
      <c r="B134" s="2">
        <v>3.5385205275597666</v>
      </c>
      <c r="C134" s="9">
        <v>4.66</v>
      </c>
      <c r="D134" s="1"/>
      <c r="E134" s="2">
        <v>7.6349999999999998</v>
      </c>
      <c r="F134" s="2">
        <v>3.5385205275597666</v>
      </c>
      <c r="G134" s="3">
        <v>-26.21</v>
      </c>
      <c r="H134" s="1"/>
      <c r="I134" s="1"/>
      <c r="J134" s="13"/>
      <c r="K134" s="10"/>
      <c r="L134" s="9"/>
      <c r="M134" s="2"/>
      <c r="N134" s="13"/>
      <c r="O134" s="10"/>
      <c r="P134" s="3"/>
      <c r="Q134" s="1"/>
      <c r="R134" s="1"/>
      <c r="S134" s="11"/>
      <c r="T134" s="12"/>
      <c r="U134" s="2"/>
      <c r="V134" s="2"/>
      <c r="W134" s="12"/>
      <c r="X134" s="1"/>
      <c r="Y134" s="2"/>
    </row>
    <row r="135" spans="1:25" customFormat="1">
      <c r="A135" s="2">
        <v>7.6849999999999996</v>
      </c>
      <c r="B135" s="2">
        <v>3.5649106689648615</v>
      </c>
      <c r="C135" s="9">
        <v>3.16</v>
      </c>
      <c r="D135" s="1"/>
      <c r="E135" s="2">
        <v>7.6849999999999996</v>
      </c>
      <c r="F135" s="2">
        <v>3.5649106689648615</v>
      </c>
      <c r="G135" s="3">
        <v>-25.89</v>
      </c>
      <c r="H135" s="1"/>
      <c r="I135" s="1"/>
      <c r="J135" s="13"/>
      <c r="K135" s="10"/>
      <c r="L135" s="9"/>
      <c r="M135" s="2"/>
      <c r="N135" s="1"/>
      <c r="O135" s="1"/>
      <c r="P135" s="1"/>
      <c r="Q135" s="1"/>
      <c r="R135" s="1"/>
      <c r="S135" s="11"/>
      <c r="T135" s="12"/>
      <c r="U135" s="2"/>
      <c r="V135" s="2"/>
      <c r="W135" s="12"/>
      <c r="X135" s="1"/>
      <c r="Y135" s="2"/>
    </row>
    <row r="136" spans="1:25" customFormat="1">
      <c r="A136" s="2">
        <v>7.7350000000000003</v>
      </c>
      <c r="B136" s="2">
        <v>3.5913231109395682</v>
      </c>
      <c r="C136" s="9">
        <v>4.26</v>
      </c>
      <c r="D136" s="1">
        <v>1989</v>
      </c>
      <c r="E136" s="2">
        <v>7.7350000000000003</v>
      </c>
      <c r="F136" s="2">
        <v>3.5913231109395682</v>
      </c>
      <c r="G136" s="3">
        <v>-25.46</v>
      </c>
      <c r="H136" s="1"/>
      <c r="I136" s="1"/>
      <c r="J136" s="13"/>
      <c r="K136" s="10"/>
      <c r="L136" s="9"/>
      <c r="M136" s="2"/>
      <c r="N136" s="13"/>
      <c r="O136" s="10"/>
      <c r="P136" s="3"/>
      <c r="Q136" s="1"/>
      <c r="R136" s="1"/>
      <c r="S136" s="11"/>
      <c r="T136" s="12"/>
      <c r="U136" s="2"/>
      <c r="V136" s="2"/>
      <c r="W136" s="12"/>
      <c r="X136" s="1"/>
      <c r="Y136" s="2"/>
    </row>
    <row r="137" spans="1:25" customFormat="1">
      <c r="A137" s="2">
        <v>7.7949999999999999</v>
      </c>
      <c r="B137" s="2">
        <v>3.6230475089182073</v>
      </c>
      <c r="C137" s="9">
        <v>4.66</v>
      </c>
      <c r="D137" s="1"/>
      <c r="E137" s="2">
        <v>7.7949999999999999</v>
      </c>
      <c r="F137" s="2">
        <v>3.6230475089182073</v>
      </c>
      <c r="G137" s="3">
        <v>-26.48</v>
      </c>
      <c r="H137" s="1"/>
      <c r="I137" s="1"/>
      <c r="J137" s="13"/>
      <c r="K137" s="10"/>
      <c r="L137" s="9"/>
      <c r="M137" s="2"/>
      <c r="N137" s="13"/>
      <c r="O137" s="10"/>
      <c r="P137" s="3"/>
      <c r="Q137" s="1"/>
      <c r="R137" s="1"/>
      <c r="S137" s="11"/>
      <c r="T137" s="12"/>
      <c r="U137" s="2"/>
      <c r="V137" s="2"/>
      <c r="W137" s="12"/>
      <c r="X137" s="1"/>
      <c r="Y137" s="2"/>
    </row>
    <row r="138" spans="1:25" customFormat="1">
      <c r="A138" s="2">
        <v>7.8550000000000004</v>
      </c>
      <c r="B138" s="2">
        <v>3.6548041033012133</v>
      </c>
      <c r="C138" s="9">
        <v>3.22</v>
      </c>
      <c r="D138" s="1"/>
      <c r="E138" s="2">
        <v>7.8550000000000004</v>
      </c>
      <c r="F138" s="2">
        <v>3.6548041033012133</v>
      </c>
      <c r="G138" s="3">
        <v>-27.47</v>
      </c>
      <c r="H138" s="1"/>
      <c r="I138" s="1"/>
      <c r="J138" s="1"/>
      <c r="K138" s="1"/>
      <c r="L138" s="1"/>
      <c r="M138" s="2"/>
      <c r="N138" s="13"/>
      <c r="O138" s="10"/>
      <c r="P138" s="3"/>
      <c r="Q138" s="1"/>
      <c r="R138" s="1"/>
      <c r="S138" s="11"/>
      <c r="T138" s="12"/>
      <c r="U138" s="2"/>
      <c r="V138" s="2"/>
      <c r="W138" s="12"/>
      <c r="X138" s="1"/>
      <c r="Y138" s="2"/>
    </row>
    <row r="139" spans="1:25" customFormat="1">
      <c r="A139" s="2">
        <v>7.915</v>
      </c>
      <c r="B139" s="2">
        <v>3.6865929604006946</v>
      </c>
      <c r="C139" s="9">
        <v>3.92</v>
      </c>
      <c r="D139" s="1"/>
      <c r="E139" s="2">
        <v>7.915</v>
      </c>
      <c r="F139" s="2">
        <v>3.6865929604006946</v>
      </c>
      <c r="G139" s="3">
        <v>-27.63</v>
      </c>
      <c r="H139" s="1"/>
      <c r="I139" s="1"/>
      <c r="J139" s="13"/>
      <c r="K139" s="10"/>
      <c r="L139" s="9"/>
      <c r="M139" s="2"/>
      <c r="N139" s="13"/>
      <c r="O139" s="10"/>
      <c r="P139" s="3"/>
      <c r="Q139" s="1"/>
      <c r="R139" s="1"/>
      <c r="S139" s="11"/>
      <c r="T139" s="12"/>
      <c r="U139" s="2"/>
      <c r="V139" s="2"/>
      <c r="W139" s="12"/>
      <c r="X139" s="1"/>
      <c r="Y139" s="2"/>
    </row>
    <row r="140" spans="1:25" customFormat="1">
      <c r="A140" s="2">
        <v>7.9749999999999996</v>
      </c>
      <c r="B140" s="2">
        <v>3.7184141609110317</v>
      </c>
      <c r="C140" s="9">
        <v>4.38</v>
      </c>
      <c r="D140" s="1"/>
      <c r="E140" s="2">
        <v>7.9749999999999996</v>
      </c>
      <c r="F140" s="2">
        <v>3.7184141609110317</v>
      </c>
      <c r="G140" s="3">
        <v>-25.82</v>
      </c>
      <c r="H140" s="1">
        <v>1988</v>
      </c>
      <c r="I140" s="1"/>
      <c r="J140" s="13"/>
      <c r="K140" s="10"/>
      <c r="L140" s="9"/>
      <c r="M140" s="2"/>
      <c r="N140" s="13"/>
      <c r="O140" s="10"/>
      <c r="P140" s="3"/>
      <c r="Q140" s="1"/>
      <c r="R140" s="1"/>
      <c r="S140" s="11"/>
      <c r="T140" s="12"/>
      <c r="U140" s="2"/>
      <c r="V140" s="2"/>
      <c r="W140" s="12"/>
      <c r="X140" s="1"/>
      <c r="Y140" s="2"/>
    </row>
    <row r="141" spans="1:25" customFormat="1">
      <c r="A141" s="2">
        <v>8.0399999999999991</v>
      </c>
      <c r="B141" s="2">
        <v>3.752923736234191</v>
      </c>
      <c r="C141" s="9">
        <v>6.26</v>
      </c>
      <c r="D141" s="1"/>
      <c r="E141" s="2">
        <v>8.0399999999999991</v>
      </c>
      <c r="F141" s="2">
        <v>3.752923736234191</v>
      </c>
      <c r="G141" s="3">
        <v>-21.32</v>
      </c>
      <c r="H141" s="1"/>
      <c r="I141" s="1"/>
      <c r="J141" s="13"/>
      <c r="K141" s="10"/>
      <c r="L141" s="9"/>
      <c r="M141" s="2"/>
      <c r="N141" s="13"/>
      <c r="O141" s="10"/>
      <c r="P141" s="3"/>
      <c r="Q141" s="1"/>
      <c r="R141" s="1"/>
      <c r="S141" s="11"/>
      <c r="T141" s="12"/>
      <c r="U141" s="2"/>
      <c r="V141" s="2"/>
      <c r="W141" s="12"/>
      <c r="X141" s="1"/>
      <c r="Y141" s="2"/>
    </row>
    <row r="142" spans="1:25" customFormat="1">
      <c r="A142" s="2">
        <v>8.1039999999999992</v>
      </c>
      <c r="B142" s="2">
        <v>3.7869397261587907</v>
      </c>
      <c r="C142" s="9">
        <v>5.22</v>
      </c>
      <c r="D142" s="1"/>
      <c r="E142" s="2">
        <v>8.1039999999999992</v>
      </c>
      <c r="F142" s="2">
        <v>3.7869397261587907</v>
      </c>
      <c r="G142" s="3">
        <v>-21.33</v>
      </c>
      <c r="H142" s="1"/>
      <c r="I142" s="1"/>
      <c r="J142" s="13"/>
      <c r="K142" s="10"/>
      <c r="L142" s="9"/>
      <c r="M142" s="2"/>
      <c r="N142" s="13"/>
      <c r="O142" s="10"/>
      <c r="P142" s="3"/>
      <c r="Q142" s="1"/>
      <c r="R142" s="1"/>
      <c r="S142" s="11"/>
      <c r="T142" s="12"/>
      <c r="U142" s="2"/>
      <c r="V142" s="2"/>
      <c r="W142" s="12"/>
      <c r="X142" s="1"/>
      <c r="Y142" s="2"/>
    </row>
    <row r="143" spans="1:25" customFormat="1">
      <c r="A143" s="2">
        <v>8.1579999999999995</v>
      </c>
      <c r="B143" s="2">
        <v>3.8156696424153997</v>
      </c>
      <c r="C143" s="9">
        <v>6.3</v>
      </c>
      <c r="D143" s="1"/>
      <c r="E143" s="2">
        <v>8.1579999999999995</v>
      </c>
      <c r="F143" s="2">
        <v>3.8156696424153997</v>
      </c>
      <c r="G143" s="3">
        <v>-21.25</v>
      </c>
      <c r="H143" s="1"/>
      <c r="I143" s="1"/>
      <c r="J143" s="13"/>
      <c r="K143" s="10"/>
      <c r="L143" s="9"/>
      <c r="M143" s="2"/>
      <c r="N143" s="13"/>
      <c r="O143" s="10"/>
      <c r="P143" s="3"/>
      <c r="Q143" s="1"/>
      <c r="R143" s="1"/>
      <c r="S143" s="11"/>
      <c r="T143" s="12"/>
      <c r="U143" s="1"/>
      <c r="V143" s="1"/>
      <c r="W143" s="1"/>
      <c r="X143" s="1"/>
      <c r="Y143" s="2"/>
    </row>
    <row r="144" spans="1:25" customFormat="1">
      <c r="A144" s="2">
        <v>8.2080000000000002</v>
      </c>
      <c r="B144" s="2">
        <v>3.8422951125839018</v>
      </c>
      <c r="C144" s="9">
        <v>6.2</v>
      </c>
      <c r="D144" s="1"/>
      <c r="E144" s="2">
        <v>8.2080000000000002</v>
      </c>
      <c r="F144" s="2">
        <v>3.8422951125839018</v>
      </c>
      <c r="G144" s="3">
        <v>-21.69</v>
      </c>
      <c r="H144" s="1"/>
      <c r="I144" s="1"/>
      <c r="J144" s="13"/>
      <c r="K144" s="10"/>
      <c r="L144" s="9"/>
      <c r="M144" s="2"/>
      <c r="N144" s="13"/>
      <c r="O144" s="10"/>
      <c r="P144" s="3"/>
      <c r="Q144" s="1"/>
      <c r="R144" s="1"/>
      <c r="S144" s="11"/>
      <c r="T144" s="12"/>
      <c r="U144" s="2"/>
      <c r="V144" s="2"/>
      <c r="W144" s="12"/>
      <c r="X144" s="1"/>
      <c r="Y144" s="2"/>
    </row>
    <row r="145" spans="1:25" customFormat="1">
      <c r="A145" s="2">
        <v>8.2680000000000007</v>
      </c>
      <c r="B145" s="2">
        <v>3.8742758738045513</v>
      </c>
      <c r="C145" s="9">
        <v>2.82</v>
      </c>
      <c r="D145" s="1"/>
      <c r="E145" s="2">
        <v>8.2680000000000007</v>
      </c>
      <c r="F145" s="2">
        <v>3.8742758738045513</v>
      </c>
      <c r="G145" s="3">
        <v>-24.76</v>
      </c>
      <c r="H145" s="1"/>
      <c r="I145" s="1"/>
      <c r="J145" s="13"/>
      <c r="K145" s="10"/>
      <c r="L145" s="9"/>
      <c r="M145" s="2"/>
      <c r="N145" s="13"/>
      <c r="O145" s="10"/>
      <c r="P145" s="3"/>
      <c r="Q145" s="1"/>
      <c r="R145" s="1"/>
      <c r="S145" s="11"/>
      <c r="T145" s="12"/>
      <c r="U145" s="2"/>
      <c r="V145" s="2"/>
      <c r="W145" s="12"/>
      <c r="X145" s="1"/>
      <c r="Y145" s="2"/>
    </row>
    <row r="146" spans="1:25" customFormat="1">
      <c r="A146" s="2">
        <v>8.3279999999999994</v>
      </c>
      <c r="B146" s="2">
        <v>3.9062897311604328</v>
      </c>
      <c r="C146" s="9">
        <v>3.14</v>
      </c>
      <c r="D146" s="1">
        <v>1988</v>
      </c>
      <c r="E146" s="2">
        <v>8.3279999999999994</v>
      </c>
      <c r="F146" s="2">
        <v>3.9062897311604328</v>
      </c>
      <c r="G146" s="3">
        <v>-33.14</v>
      </c>
      <c r="H146" s="1"/>
      <c r="I146" s="1"/>
      <c r="J146" s="13"/>
      <c r="K146" s="10"/>
      <c r="L146" s="9"/>
      <c r="M146" s="2"/>
      <c r="N146" s="13"/>
      <c r="O146" s="10"/>
      <c r="P146" s="3"/>
      <c r="Q146" s="1"/>
      <c r="R146" s="1"/>
      <c r="S146" s="11"/>
      <c r="T146" s="12"/>
      <c r="U146" s="2"/>
      <c r="V146" s="2"/>
      <c r="W146" s="12"/>
      <c r="X146" s="1"/>
      <c r="Y146" s="2"/>
    </row>
    <row r="147" spans="1:25" customFormat="1">
      <c r="A147" s="2">
        <v>8.3930000000000007</v>
      </c>
      <c r="B147" s="2">
        <v>3.9410089574527203</v>
      </c>
      <c r="C147" s="9">
        <v>4.42</v>
      </c>
      <c r="D147" s="1"/>
      <c r="E147" s="2">
        <v>8.3930000000000007</v>
      </c>
      <c r="F147" s="2">
        <v>3.9410089574527203</v>
      </c>
      <c r="G147" s="3">
        <v>-32.770000000000003</v>
      </c>
      <c r="H147" s="1">
        <v>1987</v>
      </c>
      <c r="I147" s="1"/>
      <c r="J147" s="13"/>
      <c r="K147" s="10"/>
      <c r="L147" s="9"/>
      <c r="M147" s="2"/>
      <c r="N147" s="13"/>
      <c r="O147" s="10"/>
      <c r="P147" s="3"/>
      <c r="Q147" s="1"/>
      <c r="R147" s="1"/>
      <c r="S147" s="1"/>
      <c r="T147" s="12"/>
      <c r="U147" s="2"/>
      <c r="V147" s="2"/>
      <c r="W147" s="12"/>
      <c r="X147" s="1"/>
      <c r="Y147" s="2"/>
    </row>
    <row r="148" spans="1:25" customFormat="1">
      <c r="A148" s="2">
        <v>8.4469999999999992</v>
      </c>
      <c r="B148" s="2">
        <v>3.9698824868604006</v>
      </c>
      <c r="C148" s="9">
        <v>5.56</v>
      </c>
      <c r="D148" s="1"/>
      <c r="E148" s="2">
        <v>8.4469999999999992</v>
      </c>
      <c r="F148" s="2">
        <v>3.9698824868604006</v>
      </c>
      <c r="G148" s="3">
        <v>-29.65</v>
      </c>
      <c r="H148" s="1"/>
      <c r="I148" s="1"/>
      <c r="J148" s="13"/>
      <c r="K148" s="10"/>
      <c r="L148" s="9"/>
      <c r="M148" s="2"/>
      <c r="N148" s="13"/>
      <c r="O148" s="10"/>
      <c r="P148" s="3"/>
      <c r="Q148" s="1"/>
      <c r="R148" s="1"/>
      <c r="S148" s="11"/>
      <c r="T148" s="12"/>
      <c r="U148" s="2"/>
      <c r="V148" s="2"/>
      <c r="W148" s="12"/>
      <c r="X148" s="1"/>
      <c r="Y148" s="2"/>
    </row>
    <row r="149" spans="1:25" customFormat="1">
      <c r="A149" s="2">
        <v>8.5009999999999994</v>
      </c>
      <c r="B149" s="2">
        <v>3.9987832715316025</v>
      </c>
      <c r="C149" s="9">
        <v>3.24</v>
      </c>
      <c r="D149" s="1"/>
      <c r="E149" s="2">
        <v>8.5009999999999994</v>
      </c>
      <c r="F149" s="2">
        <v>3.9987832715316025</v>
      </c>
      <c r="G149" s="3">
        <v>-25.56</v>
      </c>
      <c r="H149" s="1"/>
      <c r="I149" s="1"/>
      <c r="J149" s="13"/>
      <c r="K149" s="10"/>
      <c r="L149" s="9"/>
      <c r="M149" s="2"/>
      <c r="N149" s="13"/>
      <c r="O149" s="10"/>
      <c r="P149" s="3"/>
      <c r="Q149" s="1"/>
      <c r="R149" s="1"/>
      <c r="S149" s="11"/>
      <c r="T149" s="12"/>
      <c r="U149" s="2"/>
      <c r="V149" s="2"/>
      <c r="W149" s="12"/>
      <c r="X149" s="1"/>
      <c r="Y149" s="2"/>
    </row>
    <row r="150" spans="1:25" customFormat="1">
      <c r="A150" s="2">
        <v>8.5549999999999997</v>
      </c>
      <c r="B150" s="2">
        <v>4.0277114635843843</v>
      </c>
      <c r="C150" s="9">
        <v>2.12</v>
      </c>
      <c r="D150" s="1"/>
      <c r="E150" s="2">
        <v>8.5549999999999997</v>
      </c>
      <c r="F150" s="2">
        <v>4.0277114635843843</v>
      </c>
      <c r="G150" s="3">
        <v>-24.94</v>
      </c>
      <c r="H150" s="1"/>
      <c r="I150" s="1"/>
      <c r="J150" s="13"/>
      <c r="K150" s="10"/>
      <c r="L150" s="9"/>
      <c r="M150" s="2"/>
      <c r="N150" s="13"/>
      <c r="O150" s="10"/>
      <c r="P150" s="3"/>
      <c r="Q150" s="1"/>
      <c r="R150" s="1"/>
      <c r="S150" s="11"/>
      <c r="T150" s="12"/>
      <c r="U150" s="2"/>
      <c r="V150" s="2"/>
      <c r="W150" s="12"/>
      <c r="X150" s="1"/>
      <c r="Y150" s="2"/>
    </row>
    <row r="151" spans="1:25" customFormat="1">
      <c r="A151" s="2">
        <v>8.609</v>
      </c>
      <c r="B151" s="2">
        <v>4.0566672228143803</v>
      </c>
      <c r="C151" s="9">
        <v>7.4</v>
      </c>
      <c r="D151" s="1"/>
      <c r="E151" s="2">
        <v>8.609</v>
      </c>
      <c r="F151" s="2">
        <v>4.0566672228143803</v>
      </c>
      <c r="G151" s="3">
        <v>-23.78</v>
      </c>
      <c r="H151" s="1"/>
      <c r="I151" s="1"/>
      <c r="J151" s="13"/>
      <c r="K151" s="10"/>
      <c r="L151" s="9"/>
      <c r="M151" s="2"/>
      <c r="N151" s="13"/>
      <c r="O151" s="10"/>
      <c r="P151" s="3"/>
      <c r="Q151" s="1"/>
      <c r="R151" s="1"/>
      <c r="S151" s="11"/>
      <c r="T151" s="12"/>
      <c r="U151" s="2"/>
      <c r="V151" s="2"/>
      <c r="W151" s="12"/>
      <c r="X151" s="1"/>
      <c r="Y151" s="2"/>
    </row>
    <row r="152" spans="1:25" customFormat="1">
      <c r="A152" s="2">
        <v>8.6630000000000003</v>
      </c>
      <c r="B152" s="2">
        <v>4.0856507165477982</v>
      </c>
      <c r="C152" s="9">
        <v>2.2400000000000002</v>
      </c>
      <c r="D152" s="1"/>
      <c r="E152" s="2">
        <v>8.6630000000000003</v>
      </c>
      <c r="F152" s="2">
        <v>4.0856507165477982</v>
      </c>
      <c r="G152" s="3">
        <v>-23.39</v>
      </c>
      <c r="H152" s="1"/>
      <c r="I152" s="1"/>
      <c r="J152" s="13"/>
      <c r="K152" s="10"/>
      <c r="L152" s="9"/>
      <c r="M152" s="2"/>
      <c r="N152" s="13"/>
      <c r="O152" s="10"/>
      <c r="P152" s="3"/>
      <c r="Q152" s="1"/>
      <c r="R152" s="1"/>
      <c r="S152" s="11"/>
      <c r="T152" s="12"/>
      <c r="U152" s="2"/>
      <c r="V152" s="2"/>
      <c r="W152" s="12"/>
      <c r="X152" s="1"/>
      <c r="Y152" s="2"/>
    </row>
    <row r="153" spans="1:25" customFormat="1">
      <c r="A153" s="2">
        <v>8.7170000000000005</v>
      </c>
      <c r="B153" s="2">
        <v>4.11466211949441</v>
      </c>
      <c r="C153" s="9">
        <v>7.2</v>
      </c>
      <c r="D153" s="1">
        <v>1987</v>
      </c>
      <c r="E153" s="2">
        <v>8.7170000000000005</v>
      </c>
      <c r="F153" s="2">
        <v>4.11466211949441</v>
      </c>
      <c r="G153" s="3">
        <v>-22.17</v>
      </c>
      <c r="H153" s="1"/>
      <c r="I153" s="1"/>
      <c r="J153" s="13"/>
      <c r="K153" s="10"/>
      <c r="L153" s="9"/>
      <c r="M153" s="2"/>
      <c r="N153" s="13"/>
      <c r="O153" s="10"/>
      <c r="P153" s="3"/>
      <c r="Q153" s="1"/>
      <c r="R153" s="1"/>
      <c r="S153" s="11"/>
      <c r="T153" s="12"/>
      <c r="U153" s="1"/>
      <c r="V153" s="1"/>
      <c r="W153" s="1"/>
      <c r="X153" s="1"/>
      <c r="Y153" s="2"/>
    </row>
    <row r="154" spans="1:25" customFormat="1">
      <c r="A154" s="2">
        <v>8.7710000000000008</v>
      </c>
      <c r="B154" s="2">
        <v>4.1437016136005482</v>
      </c>
      <c r="C154" s="9">
        <v>5.72</v>
      </c>
      <c r="D154" s="1"/>
      <c r="E154" s="2">
        <v>8.7710000000000008</v>
      </c>
      <c r="F154" s="2">
        <v>4.1437016136005482</v>
      </c>
      <c r="G154" s="3">
        <v>-22.25</v>
      </c>
      <c r="H154" s="1"/>
      <c r="I154" s="1"/>
      <c r="J154" s="13"/>
      <c r="K154" s="10"/>
      <c r="L154" s="9"/>
      <c r="M154" s="2"/>
      <c r="N154" s="13"/>
      <c r="O154" s="10"/>
      <c r="P154" s="3"/>
      <c r="Q154" s="1"/>
      <c r="R154" s="1"/>
      <c r="S154" s="1"/>
      <c r="T154" s="12"/>
      <c r="U154" s="2"/>
      <c r="V154" s="2"/>
      <c r="W154" s="12"/>
      <c r="X154" s="1"/>
      <c r="Y154" s="2"/>
    </row>
    <row r="155" spans="1:25" customFormat="1">
      <c r="A155" s="2">
        <v>8.8360000000000003</v>
      </c>
      <c r="B155" s="2">
        <v>4.1786940814203737</v>
      </c>
      <c r="C155" s="9">
        <v>4.54</v>
      </c>
      <c r="D155" s="1"/>
      <c r="E155" s="2">
        <v>8.8360000000000003</v>
      </c>
      <c r="F155" s="2">
        <v>4.1786940814203737</v>
      </c>
      <c r="G155" s="3">
        <v>-22.71</v>
      </c>
      <c r="H155" s="1"/>
      <c r="I155" s="1"/>
      <c r="J155" s="13"/>
      <c r="K155" s="10"/>
      <c r="L155" s="9"/>
      <c r="M155" s="2"/>
      <c r="N155" s="13"/>
      <c r="O155" s="10"/>
      <c r="P155" s="3"/>
      <c r="Q155" s="1"/>
      <c r="R155" s="1"/>
      <c r="S155" s="11"/>
      <c r="T155" s="12"/>
      <c r="U155" s="2"/>
      <c r="V155" s="2"/>
      <c r="W155" s="12"/>
      <c r="X155" s="1"/>
      <c r="Y155" s="2"/>
    </row>
    <row r="156" spans="1:25" customFormat="1">
      <c r="A156" s="2">
        <v>8.9</v>
      </c>
      <c r="B156" s="2">
        <v>4.2131885720863469</v>
      </c>
      <c r="C156" s="9">
        <v>6.54</v>
      </c>
      <c r="D156" s="1"/>
      <c r="E156" s="2">
        <v>8.9</v>
      </c>
      <c r="F156" s="2">
        <v>4.2131885720863469</v>
      </c>
      <c r="G156" s="3">
        <v>-23.3</v>
      </c>
      <c r="H156" s="1"/>
      <c r="I156" s="1"/>
      <c r="J156" s="13"/>
      <c r="K156" s="10"/>
      <c r="L156" s="9"/>
      <c r="M156" s="2"/>
      <c r="N156" s="13"/>
      <c r="O156" s="10"/>
      <c r="P156" s="3"/>
      <c r="Q156" s="1"/>
      <c r="R156" s="1"/>
      <c r="S156" s="11"/>
      <c r="T156" s="12"/>
      <c r="U156" s="2"/>
      <c r="V156" s="2"/>
      <c r="W156" s="12"/>
      <c r="X156" s="1"/>
      <c r="Y156" s="2"/>
    </row>
    <row r="157" spans="1:25" customFormat="1">
      <c r="A157" s="2">
        <v>8.9499999999999993</v>
      </c>
      <c r="B157" s="2">
        <v>4.2401654884131954</v>
      </c>
      <c r="C157" s="9">
        <v>5.36</v>
      </c>
      <c r="D157" s="1"/>
      <c r="E157" s="2">
        <v>8.9499999999999993</v>
      </c>
      <c r="F157" s="2">
        <v>4.2401654884131954</v>
      </c>
      <c r="G157" s="3">
        <v>-23.21</v>
      </c>
      <c r="H157" s="1"/>
      <c r="I157" s="1"/>
      <c r="J157" s="13"/>
      <c r="K157" s="10"/>
      <c r="L157" s="9"/>
      <c r="M157" s="2"/>
      <c r="N157" s="13"/>
      <c r="O157" s="10"/>
      <c r="P157" s="3"/>
      <c r="Q157" s="1"/>
      <c r="R157" s="1"/>
      <c r="S157" s="11"/>
      <c r="T157" s="12"/>
      <c r="U157" s="2"/>
      <c r="V157" s="2"/>
      <c r="W157" s="12"/>
      <c r="X157" s="1"/>
      <c r="Y157" s="2"/>
    </row>
    <row r="158" spans="1:25" customFormat="1">
      <c r="A158" s="2">
        <v>9.01</v>
      </c>
      <c r="B158" s="2">
        <v>4.2725705680174544</v>
      </c>
      <c r="C158" s="9">
        <v>4.66</v>
      </c>
      <c r="D158" s="1"/>
      <c r="E158" s="2">
        <v>9.01</v>
      </c>
      <c r="F158" s="2">
        <v>4.2725705680174544</v>
      </c>
      <c r="G158" s="3">
        <v>-20.83</v>
      </c>
      <c r="H158" s="1"/>
      <c r="I158" s="1"/>
      <c r="J158" s="13"/>
      <c r="K158" s="10"/>
      <c r="L158" s="9"/>
      <c r="M158" s="2"/>
      <c r="N158" s="13"/>
      <c r="O158" s="10"/>
      <c r="P158" s="3"/>
      <c r="Q158" s="1"/>
      <c r="R158" s="1"/>
      <c r="S158" s="11"/>
      <c r="T158" s="12"/>
      <c r="U158" s="2"/>
      <c r="V158" s="2"/>
      <c r="W158" s="12"/>
      <c r="X158" s="1"/>
      <c r="Y158" s="2"/>
    </row>
    <row r="159" spans="1:25" customFormat="1">
      <c r="A159" s="2">
        <v>9.0879999999999992</v>
      </c>
      <c r="B159" s="2">
        <v>4.3147510964713955</v>
      </c>
      <c r="C159" s="9">
        <v>5.64</v>
      </c>
      <c r="D159" s="1"/>
      <c r="E159" s="2">
        <v>9.0879999999999992</v>
      </c>
      <c r="F159" s="2">
        <v>4.3147510964713955</v>
      </c>
      <c r="G159" s="3">
        <v>-21.18</v>
      </c>
      <c r="H159" s="1"/>
      <c r="I159" s="1"/>
      <c r="J159" s="13"/>
      <c r="K159" s="10"/>
      <c r="L159" s="9"/>
      <c r="M159" s="2"/>
      <c r="N159" s="1"/>
      <c r="O159" s="1"/>
      <c r="P159" s="1"/>
      <c r="Q159" s="1"/>
      <c r="R159" s="1"/>
      <c r="S159" s="1"/>
      <c r="T159" s="12"/>
      <c r="U159" s="2"/>
      <c r="V159" s="2"/>
      <c r="W159" s="12"/>
      <c r="X159" s="1"/>
      <c r="Y159" s="2"/>
    </row>
    <row r="160" spans="1:25" customFormat="1">
      <c r="A160" s="2">
        <v>9.1579999999999995</v>
      </c>
      <c r="B160" s="2">
        <v>4.3526578506573097</v>
      </c>
      <c r="C160" s="9">
        <v>5.34</v>
      </c>
      <c r="D160" s="1"/>
      <c r="E160" s="2">
        <v>9.1579999999999995</v>
      </c>
      <c r="F160" s="2">
        <v>4.3526578506573097</v>
      </c>
      <c r="G160" s="3">
        <v>-29.38</v>
      </c>
      <c r="H160" s="1"/>
      <c r="I160" s="1"/>
      <c r="J160" s="13"/>
      <c r="K160" s="10"/>
      <c r="L160" s="9"/>
      <c r="M160" s="2"/>
      <c r="N160" s="13"/>
      <c r="O160" s="10"/>
      <c r="P160" s="3"/>
      <c r="Q160" s="1"/>
      <c r="R160" s="1"/>
      <c r="S160" s="11"/>
      <c r="T160" s="12"/>
      <c r="U160" s="2"/>
      <c r="V160" s="2"/>
      <c r="W160" s="12"/>
      <c r="X160" s="1"/>
      <c r="Y160" s="2"/>
    </row>
    <row r="161" spans="1:25" customFormat="1">
      <c r="A161" s="2">
        <v>9.2479999999999993</v>
      </c>
      <c r="B161" s="2">
        <v>4.4014688138852485</v>
      </c>
      <c r="C161" s="9">
        <v>5.9</v>
      </c>
      <c r="D161" s="1"/>
      <c r="E161" s="2">
        <v>9.2479999999999993</v>
      </c>
      <c r="F161" s="2">
        <v>4.4014688138852485</v>
      </c>
      <c r="G161" s="3">
        <v>-26.2</v>
      </c>
      <c r="H161" s="1"/>
      <c r="I161" s="1"/>
      <c r="J161" s="13"/>
      <c r="K161" s="10"/>
      <c r="L161" s="9"/>
      <c r="M161" s="2"/>
      <c r="N161" s="13"/>
      <c r="O161" s="10"/>
      <c r="P161" s="3"/>
      <c r="Q161" s="1"/>
      <c r="R161" s="1"/>
      <c r="S161" s="11"/>
      <c r="T161" s="12"/>
      <c r="U161" s="2"/>
      <c r="V161" s="2"/>
      <c r="W161" s="12"/>
      <c r="X161" s="1"/>
      <c r="Y161" s="2"/>
    </row>
    <row r="162" spans="1:25" customFormat="1">
      <c r="A162" s="2">
        <v>9.3379999999999992</v>
      </c>
      <c r="B162" s="2">
        <v>4.4503637639973865</v>
      </c>
      <c r="C162" s="9">
        <v>6.2</v>
      </c>
      <c r="D162" s="1"/>
      <c r="E162" s="2">
        <v>9.3379999999999992</v>
      </c>
      <c r="F162" s="2">
        <v>4.4503637639973865</v>
      </c>
      <c r="G162" s="3">
        <v>-25.33</v>
      </c>
      <c r="H162" s="1">
        <v>1986</v>
      </c>
      <c r="I162" s="1"/>
      <c r="J162" s="13"/>
      <c r="K162" s="10"/>
      <c r="L162" s="9"/>
      <c r="M162" s="2"/>
      <c r="N162" s="13"/>
      <c r="O162" s="10"/>
      <c r="P162" s="3"/>
      <c r="Q162" s="1"/>
      <c r="R162" s="1"/>
      <c r="S162" s="11"/>
      <c r="T162" s="12"/>
      <c r="U162" s="2"/>
      <c r="V162" s="2"/>
      <c r="W162" s="12"/>
      <c r="X162" s="1"/>
      <c r="Y162" s="2"/>
    </row>
    <row r="163" spans="1:25" customFormat="1">
      <c r="A163" s="2">
        <v>9.4079999999999995</v>
      </c>
      <c r="B163" s="2">
        <v>4.4884519976573367</v>
      </c>
      <c r="C163" s="9">
        <v>3.2</v>
      </c>
      <c r="D163" s="1"/>
      <c r="E163" s="2">
        <v>9.4079999999999995</v>
      </c>
      <c r="F163" s="2">
        <v>4.4884519976573367</v>
      </c>
      <c r="G163" s="3">
        <v>-24.88</v>
      </c>
      <c r="H163" s="1"/>
      <c r="I163" s="1"/>
      <c r="J163" s="13"/>
      <c r="K163" s="10"/>
      <c r="L163" s="9"/>
      <c r="M163" s="2"/>
      <c r="N163" s="13"/>
      <c r="O163" s="10"/>
      <c r="P163" s="3"/>
      <c r="Q163" s="1"/>
      <c r="R163" s="1"/>
      <c r="S163" s="11"/>
      <c r="T163" s="12"/>
      <c r="U163" s="2"/>
      <c r="V163" s="2"/>
      <c r="W163" s="12"/>
      <c r="X163" s="1"/>
      <c r="Y163" s="2"/>
    </row>
    <row r="164" spans="1:25" customFormat="1">
      <c r="A164" s="2">
        <v>9.4779999999999998</v>
      </c>
      <c r="B164" s="2">
        <v>4.5265923136830848</v>
      </c>
      <c r="C164" s="9">
        <v>6.74</v>
      </c>
      <c r="D164" s="1">
        <v>1986</v>
      </c>
      <c r="E164" s="2">
        <v>9.4779999999999998</v>
      </c>
      <c r="F164" s="2">
        <v>4.5265923136830848</v>
      </c>
      <c r="G164" s="3">
        <v>-21.74</v>
      </c>
      <c r="H164" s="1"/>
      <c r="I164" s="1"/>
      <c r="J164" s="13"/>
      <c r="K164" s="10"/>
      <c r="L164" s="9"/>
      <c r="M164" s="2"/>
      <c r="N164" s="13"/>
      <c r="O164" s="10"/>
      <c r="P164" s="3"/>
      <c r="Q164" s="1"/>
      <c r="R164" s="1"/>
      <c r="S164" s="11"/>
      <c r="T164" s="12"/>
      <c r="U164" s="2"/>
      <c r="V164" s="2"/>
      <c r="W164" s="12"/>
      <c r="X164" s="1"/>
      <c r="Y164" s="2"/>
    </row>
    <row r="165" spans="1:25" customFormat="1">
      <c r="A165" s="2">
        <v>9.5280000000000005</v>
      </c>
      <c r="B165" s="2">
        <v>4.5538676146373636</v>
      </c>
      <c r="C165" s="9">
        <v>4.8</v>
      </c>
      <c r="D165" s="1"/>
      <c r="E165" s="2">
        <v>9.5280000000000005</v>
      </c>
      <c r="F165" s="2">
        <v>4.5538676146373636</v>
      </c>
      <c r="G165" s="3">
        <v>-20.7</v>
      </c>
      <c r="H165" s="1"/>
      <c r="I165" s="1"/>
      <c r="J165" s="1"/>
      <c r="K165" s="1"/>
      <c r="L165" s="1"/>
      <c r="M165" s="2"/>
      <c r="N165" s="13"/>
      <c r="O165" s="10"/>
      <c r="P165" s="3"/>
      <c r="Q165" s="1"/>
      <c r="R165" s="1"/>
      <c r="S165" s="11"/>
      <c r="T165" s="12"/>
      <c r="U165" s="1"/>
      <c r="V165" s="1"/>
      <c r="W165" s="1"/>
      <c r="X165" s="1"/>
      <c r="Y165" s="2"/>
    </row>
    <row r="166" spans="1:25" customFormat="1">
      <c r="A166" s="2">
        <v>9.5980000000000008</v>
      </c>
      <c r="B166" s="2">
        <v>4.5920985783855981</v>
      </c>
      <c r="C166" s="9">
        <v>8.56</v>
      </c>
      <c r="D166" s="1"/>
      <c r="E166" s="2">
        <v>9.5980000000000008</v>
      </c>
      <c r="F166" s="2">
        <v>4.5920985783855981</v>
      </c>
      <c r="G166" s="3">
        <v>-22.53</v>
      </c>
      <c r="H166" s="1"/>
      <c r="I166" s="1"/>
      <c r="J166" s="13"/>
      <c r="K166" s="10"/>
      <c r="L166" s="9"/>
      <c r="M166" s="2"/>
      <c r="N166" s="13"/>
      <c r="O166" s="10"/>
      <c r="P166" s="3"/>
      <c r="Q166" s="1"/>
      <c r="R166" s="1"/>
      <c r="S166" s="11"/>
      <c r="T166" s="12"/>
      <c r="U166" s="2"/>
      <c r="V166" s="2"/>
      <c r="W166" s="12"/>
      <c r="X166" s="1"/>
      <c r="Y166" s="2"/>
    </row>
    <row r="167" spans="1:25" customFormat="1">
      <c r="A167" s="2">
        <v>9.6679999999999993</v>
      </c>
      <c r="B167" s="2">
        <v>4.6303832389289115</v>
      </c>
      <c r="C167" s="9">
        <v>7.26</v>
      </c>
      <c r="D167" s="1"/>
      <c r="E167" s="2">
        <v>9.6679999999999993</v>
      </c>
      <c r="F167" s="2">
        <v>4.6303832389289115</v>
      </c>
      <c r="G167" s="3">
        <v>-28.28</v>
      </c>
      <c r="H167" s="1"/>
      <c r="I167" s="1"/>
      <c r="J167" s="13"/>
      <c r="K167" s="10"/>
      <c r="L167" s="9"/>
      <c r="M167" s="2"/>
      <c r="N167" s="13"/>
      <c r="O167" s="10"/>
      <c r="P167" s="3"/>
      <c r="Q167" s="1"/>
      <c r="R167" s="1"/>
      <c r="S167" s="11"/>
      <c r="T167" s="12"/>
      <c r="U167" s="2"/>
      <c r="V167" s="2"/>
      <c r="W167" s="12"/>
      <c r="X167" s="1"/>
      <c r="Y167" s="2"/>
    </row>
    <row r="168" spans="1:25" customFormat="1">
      <c r="A168" s="2">
        <v>9.7279999999999998</v>
      </c>
      <c r="B168" s="2">
        <v>4.6632418760981142</v>
      </c>
      <c r="C168" s="9">
        <v>3.22</v>
      </c>
      <c r="D168" s="1"/>
      <c r="E168" s="2">
        <v>9.7279999999999998</v>
      </c>
      <c r="F168" s="2">
        <v>4.6632418760981142</v>
      </c>
      <c r="G168" s="3">
        <v>-29.34</v>
      </c>
      <c r="H168" s="1"/>
      <c r="I168" s="1"/>
      <c r="J168" s="13"/>
      <c r="K168" s="10"/>
      <c r="L168" s="9"/>
      <c r="M168" s="2"/>
      <c r="N168" s="13"/>
      <c r="O168" s="10"/>
      <c r="P168" s="3"/>
      <c r="Q168" s="1"/>
      <c r="R168" s="1"/>
      <c r="S168" s="11"/>
      <c r="T168" s="12"/>
      <c r="U168" s="2"/>
      <c r="V168" s="2"/>
      <c r="W168" s="12"/>
      <c r="X168" s="1"/>
      <c r="Y168" s="2"/>
    </row>
    <row r="169" spans="1:25" customFormat="1">
      <c r="A169" s="2">
        <v>9.7880000000000003</v>
      </c>
      <c r="B169" s="2">
        <v>4.6961408172153725</v>
      </c>
      <c r="C169" s="9">
        <v>4.6399999999999997</v>
      </c>
      <c r="D169" s="1"/>
      <c r="E169" s="2">
        <v>9.7880000000000003</v>
      </c>
      <c r="F169" s="2">
        <v>4.6961408172153725</v>
      </c>
      <c r="G169" s="3">
        <v>-28.37</v>
      </c>
      <c r="H169" s="1">
        <v>1985</v>
      </c>
      <c r="I169" s="1"/>
      <c r="J169" s="13"/>
      <c r="K169" s="10"/>
      <c r="L169" s="9"/>
      <c r="M169" s="2"/>
      <c r="N169" s="13"/>
      <c r="O169" s="10"/>
      <c r="P169" s="3"/>
      <c r="Q169" s="1"/>
      <c r="R169" s="1"/>
      <c r="S169" s="1"/>
      <c r="T169" s="12"/>
      <c r="U169" s="2"/>
      <c r="V169" s="2"/>
      <c r="W169" s="12"/>
      <c r="X169" s="1"/>
      <c r="Y169" s="2"/>
    </row>
    <row r="170" spans="1:25" customFormat="1">
      <c r="A170" s="2">
        <v>9.8480000000000008</v>
      </c>
      <c r="B170" s="2">
        <v>4.7290804667542998</v>
      </c>
      <c r="C170" s="9">
        <v>2.92</v>
      </c>
      <c r="D170" s="1"/>
      <c r="E170" s="2">
        <v>9.8480000000000008</v>
      </c>
      <c r="F170" s="2">
        <v>4.7290804667542998</v>
      </c>
      <c r="G170" s="3">
        <v>-27.46</v>
      </c>
      <c r="H170" s="1"/>
      <c r="I170" s="1"/>
      <c r="J170" s="13"/>
      <c r="K170" s="10"/>
      <c r="L170" s="9"/>
      <c r="M170" s="2"/>
      <c r="N170" s="13"/>
      <c r="O170" s="10"/>
      <c r="P170" s="3"/>
      <c r="Q170" s="1"/>
      <c r="R170" s="1"/>
      <c r="S170" s="11"/>
      <c r="T170" s="12"/>
      <c r="U170" s="2"/>
      <c r="V170" s="2"/>
      <c r="W170" s="12"/>
      <c r="X170" s="1"/>
      <c r="Y170" s="2"/>
    </row>
    <row r="171" spans="1:25" customFormat="1">
      <c r="A171" s="2">
        <v>9.9030000000000005</v>
      </c>
      <c r="B171" s="2">
        <v>4.7593112600306888</v>
      </c>
      <c r="C171" s="9">
        <v>3.8</v>
      </c>
      <c r="D171" s="1">
        <v>1985</v>
      </c>
      <c r="E171" s="2">
        <v>9.9030000000000005</v>
      </c>
      <c r="F171" s="2">
        <v>4.7593112600306888</v>
      </c>
      <c r="G171" s="3">
        <v>-27.14</v>
      </c>
      <c r="H171" s="1"/>
      <c r="I171" s="1"/>
      <c r="J171" s="13"/>
      <c r="K171" s="10"/>
      <c r="L171" s="9"/>
      <c r="M171" s="2"/>
      <c r="N171" s="13"/>
      <c r="O171" s="10"/>
      <c r="P171" s="3"/>
      <c r="Q171" s="1"/>
      <c r="R171" s="1"/>
      <c r="S171" s="11"/>
      <c r="T171" s="12"/>
      <c r="U171" s="2"/>
      <c r="V171" s="2"/>
      <c r="W171" s="12"/>
      <c r="X171" s="1"/>
      <c r="Y171" s="2"/>
    </row>
    <row r="172" spans="1:25" customFormat="1">
      <c r="A172" s="2">
        <v>9.9580000000000002</v>
      </c>
      <c r="B172" s="2">
        <v>4.7895769258372072</v>
      </c>
      <c r="C172" s="9">
        <v>3.96</v>
      </c>
      <c r="D172" s="1"/>
      <c r="E172" s="2">
        <v>9.9580000000000002</v>
      </c>
      <c r="F172" s="2">
        <v>4.7895769258372072</v>
      </c>
      <c r="G172" s="3">
        <v>-26.62</v>
      </c>
      <c r="H172" s="1"/>
      <c r="I172" s="1"/>
      <c r="J172" s="13"/>
      <c r="K172" s="10"/>
      <c r="L172" s="9"/>
      <c r="M172" s="2"/>
      <c r="N172" s="13"/>
      <c r="O172" s="10"/>
      <c r="P172" s="3"/>
      <c r="Q172" s="1"/>
      <c r="R172" s="1"/>
      <c r="S172" s="11"/>
      <c r="T172" s="12"/>
      <c r="U172" s="2"/>
      <c r="V172" s="2"/>
      <c r="W172" s="12"/>
      <c r="X172" s="1"/>
      <c r="Y172" s="2"/>
    </row>
    <row r="173" spans="1:25" customFormat="1">
      <c r="A173" s="2">
        <v>10.02</v>
      </c>
      <c r="B173" s="2">
        <v>4.823736800257862</v>
      </c>
      <c r="C173" s="9">
        <v>2.62</v>
      </c>
      <c r="D173" s="1"/>
      <c r="E173" s="2">
        <v>10.02</v>
      </c>
      <c r="F173" s="2">
        <v>4.823736800257862</v>
      </c>
      <c r="G173" s="3">
        <v>-26.36</v>
      </c>
      <c r="H173" s="1"/>
      <c r="I173" s="1"/>
      <c r="J173" s="13"/>
      <c r="K173" s="10"/>
      <c r="L173" s="9"/>
      <c r="M173" s="2"/>
      <c r="N173" s="13"/>
      <c r="O173" s="10"/>
      <c r="P173" s="3"/>
      <c r="Q173" s="1"/>
      <c r="R173" s="1"/>
      <c r="S173" s="11"/>
      <c r="T173" s="12"/>
      <c r="U173" s="2"/>
      <c r="V173" s="2"/>
      <c r="W173" s="12"/>
      <c r="X173" s="1"/>
      <c r="Y173" s="2"/>
    </row>
    <row r="174" spans="1:25" customFormat="1">
      <c r="A174" s="2">
        <v>10.08</v>
      </c>
      <c r="B174" s="2">
        <v>4.8568377751116092</v>
      </c>
      <c r="C174" s="9">
        <v>3.4</v>
      </c>
      <c r="D174" s="1"/>
      <c r="E174" s="2">
        <v>10.08</v>
      </c>
      <c r="F174" s="2">
        <v>4.8568377751116092</v>
      </c>
      <c r="G174" s="3">
        <v>-24.09</v>
      </c>
      <c r="H174" s="1"/>
      <c r="I174" s="1"/>
      <c r="J174" s="13"/>
      <c r="K174" s="10"/>
      <c r="L174" s="9"/>
      <c r="M174" s="2"/>
      <c r="N174" s="13"/>
      <c r="O174" s="10"/>
      <c r="P174" s="3"/>
      <c r="Q174" s="1"/>
      <c r="R174" s="1"/>
      <c r="S174" s="11"/>
      <c r="T174" s="12"/>
      <c r="U174" s="2"/>
      <c r="V174" s="2"/>
      <c r="W174" s="12"/>
      <c r="X174" s="1"/>
      <c r="Y174" s="2"/>
    </row>
    <row r="175" spans="1:25" customFormat="1">
      <c r="A175" s="2">
        <v>10.130000000000001</v>
      </c>
      <c r="B175" s="2">
        <v>4.8844545731864129</v>
      </c>
      <c r="C175" s="9">
        <v>2.92</v>
      </c>
      <c r="D175" s="1"/>
      <c r="E175" s="2">
        <v>10.130000000000001</v>
      </c>
      <c r="F175" s="2">
        <v>4.8844545731864129</v>
      </c>
      <c r="G175" s="3">
        <v>-25.99</v>
      </c>
      <c r="H175" s="1"/>
      <c r="I175" s="1"/>
      <c r="J175" s="13"/>
      <c r="K175" s="10"/>
      <c r="L175" s="9"/>
      <c r="M175" s="2"/>
      <c r="N175" s="13"/>
      <c r="O175" s="10"/>
      <c r="P175" s="3"/>
      <c r="Q175" s="1"/>
      <c r="R175" s="1"/>
      <c r="S175" s="11"/>
      <c r="T175" s="12"/>
      <c r="U175" s="2"/>
      <c r="V175" s="2"/>
      <c r="W175" s="12"/>
      <c r="X175" s="1"/>
      <c r="Y175" s="2"/>
    </row>
    <row r="176" spans="1:25" customFormat="1">
      <c r="A176" s="2">
        <v>10.19</v>
      </c>
      <c r="B176" s="2">
        <v>4.9176342816071426</v>
      </c>
      <c r="C176" s="9">
        <v>9.34</v>
      </c>
      <c r="D176" s="1"/>
      <c r="E176" s="2">
        <v>10.19</v>
      </c>
      <c r="F176" s="2">
        <v>4.9176342816071426</v>
      </c>
      <c r="G176" s="3">
        <v>-28.4</v>
      </c>
      <c r="H176" s="1"/>
      <c r="I176" s="1"/>
      <c r="J176" s="13"/>
      <c r="K176" s="10"/>
      <c r="L176" s="9"/>
      <c r="M176" s="2"/>
      <c r="N176" s="13"/>
      <c r="O176" s="10"/>
      <c r="P176" s="3"/>
      <c r="Q176" s="1"/>
      <c r="R176" s="1"/>
      <c r="S176" s="11"/>
      <c r="T176" s="12"/>
      <c r="U176" s="2"/>
      <c r="V176" s="2"/>
      <c r="W176" s="12"/>
      <c r="X176" s="1"/>
      <c r="Y176" s="2"/>
    </row>
    <row r="177" spans="1:25" customFormat="1">
      <c r="A177" s="2">
        <v>10.255000000000001</v>
      </c>
      <c r="B177" s="2">
        <v>4.9536281440717076</v>
      </c>
      <c r="C177" s="9">
        <v>7.1</v>
      </c>
      <c r="D177" s="1"/>
      <c r="E177" s="2">
        <v>10.255000000000001</v>
      </c>
      <c r="F177" s="2">
        <v>4.9536281440717076</v>
      </c>
      <c r="G177" s="3">
        <v>-29.2</v>
      </c>
      <c r="H177" s="1"/>
      <c r="I177" s="1"/>
      <c r="J177" s="13"/>
      <c r="K177" s="10"/>
      <c r="L177" s="9"/>
      <c r="M177" s="2"/>
      <c r="N177" s="13"/>
      <c r="O177" s="10"/>
      <c r="P177" s="3"/>
      <c r="Q177" s="1"/>
      <c r="R177" s="1"/>
      <c r="S177" s="1"/>
      <c r="T177" s="12"/>
      <c r="U177" s="2"/>
      <c r="V177" s="2"/>
      <c r="W177" s="12"/>
      <c r="X177" s="1"/>
      <c r="Y177" s="2"/>
    </row>
    <row r="178" spans="1:25" customFormat="1">
      <c r="A178" s="2">
        <v>10.307</v>
      </c>
      <c r="B178" s="2">
        <v>4.982460439755501</v>
      </c>
      <c r="C178" s="9">
        <v>9.9600000000000009</v>
      </c>
      <c r="D178" s="1"/>
      <c r="E178" s="2">
        <v>10.307</v>
      </c>
      <c r="F178" s="2">
        <v>4.982460439755501</v>
      </c>
      <c r="G178" s="3">
        <v>-29.97</v>
      </c>
      <c r="H178" s="1"/>
      <c r="I178" s="1"/>
      <c r="J178" s="13"/>
      <c r="K178" s="10"/>
      <c r="L178" s="9"/>
      <c r="M178" s="2"/>
      <c r="N178" s="13"/>
      <c r="O178" s="10"/>
      <c r="P178" s="3"/>
      <c r="Q178" s="1"/>
      <c r="R178" s="1"/>
      <c r="S178" s="11"/>
      <c r="T178" s="12"/>
      <c r="U178" s="2"/>
      <c r="V178" s="2"/>
      <c r="W178" s="12"/>
      <c r="X178" s="1"/>
      <c r="Y178" s="2"/>
    </row>
    <row r="179" spans="1:25" customFormat="1">
      <c r="A179" s="2">
        <v>10.359</v>
      </c>
      <c r="B179" s="2">
        <v>5.0113261193940284</v>
      </c>
      <c r="C179" s="9">
        <v>2.98</v>
      </c>
      <c r="D179" s="1"/>
      <c r="E179" s="2">
        <v>10.359</v>
      </c>
      <c r="F179" s="2">
        <v>5.0113261193940284</v>
      </c>
      <c r="G179" s="3">
        <v>-27.54</v>
      </c>
      <c r="H179" s="1">
        <v>1984</v>
      </c>
      <c r="I179" s="1"/>
      <c r="J179" s="13"/>
      <c r="K179" s="10"/>
      <c r="L179" s="9"/>
      <c r="M179" s="2"/>
      <c r="N179" s="13"/>
      <c r="O179" s="10"/>
      <c r="P179" s="3"/>
      <c r="Q179" s="1"/>
      <c r="R179" s="1"/>
      <c r="S179" s="11"/>
      <c r="T179" s="12"/>
      <c r="U179" s="1"/>
      <c r="V179" s="1"/>
      <c r="W179" s="1"/>
      <c r="X179" s="1"/>
      <c r="Y179" s="2"/>
    </row>
    <row r="180" spans="1:25" customFormat="1">
      <c r="A180" s="2">
        <v>10.41</v>
      </c>
      <c r="B180" s="2">
        <v>5.0396694033763358</v>
      </c>
      <c r="C180" s="9">
        <v>2.08</v>
      </c>
      <c r="D180" s="1">
        <v>1984</v>
      </c>
      <c r="E180" s="2">
        <v>10.41</v>
      </c>
      <c r="F180" s="2">
        <v>5.0396694033763358</v>
      </c>
      <c r="G180" s="3">
        <v>-26.37</v>
      </c>
      <c r="H180" s="1"/>
      <c r="I180" s="1"/>
      <c r="J180" s="13"/>
      <c r="K180" s="10"/>
      <c r="L180" s="9"/>
      <c r="M180" s="2"/>
      <c r="N180" s="13"/>
      <c r="O180" s="10"/>
      <c r="P180" s="3"/>
      <c r="Q180" s="1"/>
      <c r="R180" s="1"/>
      <c r="S180" s="11"/>
      <c r="T180" s="12"/>
      <c r="U180" s="2"/>
      <c r="V180" s="2"/>
      <c r="W180" s="12"/>
      <c r="X180" s="1"/>
      <c r="Y180" s="2"/>
    </row>
    <row r="181" spans="1:25" customFormat="1">
      <c r="A181" s="2">
        <v>10.465</v>
      </c>
      <c r="B181" s="2">
        <v>5.0702723203357216</v>
      </c>
      <c r="C181" s="9">
        <v>2.16</v>
      </c>
      <c r="D181" s="1"/>
      <c r="E181" s="2">
        <v>10.465</v>
      </c>
      <c r="F181" s="2">
        <v>5.0702723203357216</v>
      </c>
      <c r="G181" s="3">
        <v>-26.73</v>
      </c>
      <c r="H181" s="1"/>
      <c r="I181" s="1"/>
      <c r="J181" s="13"/>
      <c r="K181" s="10"/>
      <c r="L181" s="9"/>
      <c r="M181" s="2"/>
      <c r="N181" s="13"/>
      <c r="O181" s="10"/>
      <c r="P181" s="3"/>
      <c r="Q181" s="1"/>
      <c r="R181" s="1"/>
      <c r="S181" s="11"/>
      <c r="T181" s="12"/>
      <c r="U181" s="2"/>
      <c r="V181" s="2"/>
      <c r="W181" s="12"/>
      <c r="X181" s="1"/>
      <c r="Y181" s="2"/>
    </row>
    <row r="182" spans="1:25" customFormat="1">
      <c r="A182" s="2">
        <v>10.53</v>
      </c>
      <c r="B182" s="2">
        <v>5.1064888833952775</v>
      </c>
      <c r="C182" s="9">
        <v>2.7</v>
      </c>
      <c r="D182" s="1"/>
      <c r="E182" s="2">
        <v>10.53</v>
      </c>
      <c r="F182" s="2">
        <v>5.1064888833952775</v>
      </c>
      <c r="G182" s="3">
        <v>-27.48</v>
      </c>
      <c r="H182" s="1"/>
      <c r="I182" s="1"/>
      <c r="J182" s="13"/>
      <c r="K182" s="10"/>
      <c r="L182" s="9"/>
      <c r="M182" s="2"/>
      <c r="N182" s="13"/>
      <c r="O182" s="10"/>
      <c r="P182" s="3"/>
      <c r="Q182" s="1"/>
      <c r="R182" s="1"/>
      <c r="S182" s="11"/>
      <c r="T182" s="12"/>
      <c r="U182" s="2"/>
      <c r="V182" s="2"/>
      <c r="W182" s="12"/>
      <c r="X182" s="1"/>
      <c r="Y182" s="2"/>
    </row>
    <row r="183" spans="1:25" customFormat="1">
      <c r="A183" s="2">
        <v>10.59</v>
      </c>
      <c r="B183" s="2">
        <v>5.1399676283708517</v>
      </c>
      <c r="C183" s="9">
        <v>3.2</v>
      </c>
      <c r="D183" s="1"/>
      <c r="E183" s="2">
        <v>10.59</v>
      </c>
      <c r="F183" s="2">
        <v>5.1399676283708517</v>
      </c>
      <c r="G183" s="3">
        <v>-27.83</v>
      </c>
      <c r="H183" s="1"/>
      <c r="I183" s="1"/>
      <c r="J183" s="13"/>
      <c r="K183" s="10"/>
      <c r="L183" s="9"/>
      <c r="M183" s="2"/>
      <c r="N183" s="1"/>
      <c r="O183" s="1"/>
      <c r="P183" s="1"/>
      <c r="Q183" s="1"/>
      <c r="R183" s="1"/>
      <c r="S183" s="11"/>
      <c r="T183" s="12"/>
      <c r="U183" s="2"/>
      <c r="V183" s="2"/>
      <c r="W183" s="12"/>
      <c r="X183" s="1"/>
      <c r="Y183" s="2"/>
    </row>
    <row r="184" spans="1:25" customFormat="1">
      <c r="A184" s="2">
        <v>10.64</v>
      </c>
      <c r="B184" s="2">
        <v>5.167902185515505</v>
      </c>
      <c r="C184" s="9">
        <v>1.82</v>
      </c>
      <c r="D184" s="1"/>
      <c r="E184" s="2">
        <v>10.64</v>
      </c>
      <c r="F184" s="2">
        <v>5.167902185515505</v>
      </c>
      <c r="G184" s="3">
        <v>-28.05</v>
      </c>
      <c r="H184" s="1"/>
      <c r="I184" s="1"/>
      <c r="J184" s="13"/>
      <c r="K184" s="10"/>
      <c r="L184" s="9"/>
      <c r="M184" s="2"/>
      <c r="N184" s="13"/>
      <c r="O184" s="10"/>
      <c r="P184" s="3"/>
      <c r="Q184" s="1"/>
      <c r="R184" s="1"/>
      <c r="S184" s="11"/>
      <c r="T184" s="12"/>
      <c r="U184" s="2"/>
      <c r="V184" s="2"/>
      <c r="W184" s="12"/>
      <c r="X184" s="1"/>
      <c r="Y184" s="2"/>
    </row>
    <row r="185" spans="1:25" customFormat="1">
      <c r="A185" s="2">
        <v>10.69</v>
      </c>
      <c r="B185" s="2">
        <v>5.1958693956129451</v>
      </c>
      <c r="C185" s="9">
        <v>2.2000000000000002</v>
      </c>
      <c r="D185" s="1"/>
      <c r="E185" s="2">
        <v>10.69</v>
      </c>
      <c r="F185" s="2">
        <v>5.1958693956129451</v>
      </c>
      <c r="G185" s="3">
        <v>-27.96</v>
      </c>
      <c r="H185" s="1"/>
      <c r="I185" s="1"/>
      <c r="J185" s="13"/>
      <c r="K185" s="10"/>
      <c r="L185" s="9"/>
      <c r="M185" s="2"/>
      <c r="N185" s="13"/>
      <c r="O185" s="10"/>
      <c r="P185" s="3"/>
      <c r="Q185" s="1"/>
      <c r="R185" s="1"/>
      <c r="S185" s="11"/>
      <c r="T185" s="12"/>
      <c r="U185" s="2"/>
      <c r="V185" s="2"/>
      <c r="W185" s="12"/>
      <c r="X185" s="1"/>
      <c r="Y185" s="2"/>
    </row>
    <row r="186" spans="1:25" customFormat="1">
      <c r="A186" s="2">
        <v>10.74</v>
      </c>
      <c r="B186" s="2">
        <v>5.223947103494222</v>
      </c>
      <c r="C186" s="9">
        <v>1.74</v>
      </c>
      <c r="D186" s="1"/>
      <c r="E186" s="2">
        <v>10.74</v>
      </c>
      <c r="F186" s="2">
        <v>5.223947103494222</v>
      </c>
      <c r="G186" s="3">
        <v>-27.06</v>
      </c>
      <c r="H186" s="1"/>
      <c r="I186" s="1"/>
      <c r="J186" s="13"/>
      <c r="K186" s="10"/>
      <c r="L186" s="9"/>
      <c r="M186" s="2"/>
      <c r="N186" s="13"/>
      <c r="O186" s="10"/>
      <c r="P186" s="3"/>
      <c r="Q186" s="1"/>
      <c r="R186" s="1"/>
      <c r="S186" s="11"/>
      <c r="T186" s="12"/>
      <c r="U186" s="2"/>
      <c r="V186" s="2"/>
      <c r="W186" s="12"/>
      <c r="X186" s="1"/>
      <c r="Y186" s="2"/>
    </row>
    <row r="187" spans="1:25" customFormat="1">
      <c r="A187" s="2">
        <v>10.8</v>
      </c>
      <c r="B187" s="2">
        <v>5.2576771307058543</v>
      </c>
      <c r="C187" s="9">
        <v>2.08</v>
      </c>
      <c r="D187" s="1"/>
      <c r="E187" s="2">
        <v>10.8</v>
      </c>
      <c r="F187" s="2">
        <v>5.2576771307058543</v>
      </c>
      <c r="G187" s="3">
        <v>-25.11</v>
      </c>
      <c r="H187" s="1"/>
      <c r="I187" s="1"/>
      <c r="J187" s="13"/>
      <c r="K187" s="10"/>
      <c r="L187" s="9"/>
      <c r="M187" s="2"/>
      <c r="N187" s="13"/>
      <c r="O187" s="10"/>
      <c r="P187" s="3"/>
      <c r="Q187" s="1"/>
      <c r="R187" s="1"/>
      <c r="S187" s="1"/>
      <c r="T187" s="12"/>
      <c r="U187" s="1"/>
      <c r="V187" s="1"/>
      <c r="W187" s="1"/>
      <c r="X187" s="1"/>
      <c r="Y187" s="2"/>
    </row>
    <row r="188" spans="1:25" customFormat="1">
      <c r="A188" s="2">
        <v>10.86</v>
      </c>
      <c r="B188" s="2">
        <v>5.2914471750705196</v>
      </c>
      <c r="C188" s="9">
        <v>1.88</v>
      </c>
      <c r="D188" s="1"/>
      <c r="E188" s="2">
        <v>10.86</v>
      </c>
      <c r="F188" s="2">
        <v>5.2914471750705196</v>
      </c>
      <c r="G188" s="3">
        <v>-24.17</v>
      </c>
      <c r="H188" s="1"/>
      <c r="I188" s="1"/>
      <c r="J188" s="13"/>
      <c r="K188" s="10"/>
      <c r="L188" s="9"/>
      <c r="M188" s="2"/>
      <c r="N188" s="13"/>
      <c r="O188" s="10"/>
      <c r="P188" s="3"/>
      <c r="Q188" s="1"/>
      <c r="R188" s="1"/>
      <c r="S188" s="11"/>
      <c r="T188" s="12"/>
      <c r="U188" s="2"/>
      <c r="V188" s="2"/>
      <c r="W188" s="12"/>
      <c r="X188" s="1"/>
      <c r="Y188" s="2"/>
    </row>
    <row r="189" spans="1:25" customFormat="1">
      <c r="A189" s="2">
        <v>10.91</v>
      </c>
      <c r="B189" s="2">
        <v>5.3196193681295698</v>
      </c>
      <c r="C189" s="9">
        <v>1.84</v>
      </c>
      <c r="D189" s="1"/>
      <c r="E189" s="2">
        <v>10.91</v>
      </c>
      <c r="F189" s="2">
        <v>5.3196193681295698</v>
      </c>
      <c r="G189" s="3">
        <v>-21.83</v>
      </c>
      <c r="H189" s="1"/>
      <c r="I189" s="1"/>
      <c r="J189" s="1"/>
      <c r="K189" s="1"/>
      <c r="L189" s="1"/>
      <c r="M189" s="2"/>
      <c r="N189" s="13"/>
      <c r="O189" s="10"/>
      <c r="P189" s="3"/>
      <c r="Q189" s="1"/>
      <c r="R189" s="1"/>
      <c r="S189" s="11"/>
      <c r="T189" s="12"/>
      <c r="U189" s="2"/>
      <c r="V189" s="2"/>
      <c r="W189" s="12"/>
      <c r="X189" s="1"/>
      <c r="Y189" s="2"/>
    </row>
    <row r="190" spans="1:25" customFormat="1">
      <c r="A190" s="2">
        <v>10.96</v>
      </c>
      <c r="B190" s="2">
        <v>5.3478192132626248</v>
      </c>
      <c r="C190" s="9">
        <v>1.6</v>
      </c>
      <c r="D190" s="1"/>
      <c r="E190" s="2">
        <v>10.96</v>
      </c>
      <c r="F190" s="2">
        <v>5.3478192132626248</v>
      </c>
      <c r="G190" s="3">
        <v>-20.6</v>
      </c>
      <c r="H190" s="1"/>
      <c r="I190" s="1"/>
      <c r="J190" s="13"/>
      <c r="K190" s="10"/>
      <c r="L190" s="9"/>
      <c r="M190" s="2"/>
      <c r="N190" s="13"/>
      <c r="O190" s="10"/>
      <c r="P190" s="3"/>
      <c r="Q190" s="1"/>
      <c r="R190" s="1"/>
      <c r="S190" s="11"/>
      <c r="T190" s="12"/>
      <c r="U190" s="2"/>
      <c r="V190" s="2"/>
      <c r="W190" s="12"/>
      <c r="X190" s="1"/>
      <c r="Y190" s="2"/>
    </row>
    <row r="191" spans="1:25" customFormat="1">
      <c r="A191" s="2">
        <v>11.02</v>
      </c>
      <c r="B191" s="2">
        <v>5.38169544183088</v>
      </c>
      <c r="C191" s="9">
        <v>4.8</v>
      </c>
      <c r="D191" s="1"/>
      <c r="E191" s="2">
        <v>11.02</v>
      </c>
      <c r="F191" s="2">
        <v>5.38169544183088</v>
      </c>
      <c r="G191" s="3">
        <v>-21.13</v>
      </c>
      <c r="H191" s="1"/>
      <c r="I191" s="1"/>
      <c r="J191" s="13"/>
      <c r="K191" s="10"/>
      <c r="L191" s="9"/>
      <c r="M191" s="2"/>
      <c r="N191" s="13"/>
      <c r="O191" s="10"/>
      <c r="P191" s="3"/>
      <c r="Q191" s="1"/>
      <c r="R191" s="1"/>
      <c r="S191" s="11"/>
      <c r="T191" s="12"/>
      <c r="U191" s="2"/>
      <c r="V191" s="2"/>
      <c r="W191" s="12"/>
      <c r="X191" s="1"/>
      <c r="Y191" s="2"/>
    </row>
    <row r="192" spans="1:25" customFormat="1">
      <c r="A192" s="2">
        <v>11.085000000000001</v>
      </c>
      <c r="B192" s="2">
        <v>5.418439399206668</v>
      </c>
      <c r="C192" s="9">
        <v>8.7200000000000006</v>
      </c>
      <c r="D192" s="1"/>
      <c r="E192" s="2">
        <v>11.085000000000001</v>
      </c>
      <c r="F192" s="2">
        <v>5.418439399206668</v>
      </c>
      <c r="G192" s="3">
        <v>-21.99</v>
      </c>
      <c r="H192" s="1"/>
      <c r="I192" s="1"/>
      <c r="J192" s="13"/>
      <c r="K192" s="10"/>
      <c r="L192" s="9"/>
      <c r="M192" s="2"/>
      <c r="N192" s="13"/>
      <c r="O192" s="10"/>
      <c r="P192" s="3"/>
      <c r="Q192" s="1"/>
      <c r="R192" s="1"/>
      <c r="S192" s="11"/>
      <c r="T192" s="12"/>
      <c r="U192" s="2"/>
      <c r="V192" s="2"/>
      <c r="W192" s="12"/>
      <c r="X192" s="1"/>
      <c r="Y192" s="2"/>
    </row>
    <row r="193" spans="1:25" customFormat="1">
      <c r="A193" s="2">
        <v>11.135</v>
      </c>
      <c r="B193" s="2">
        <v>5.4467355371100856</v>
      </c>
      <c r="C193" s="9">
        <v>12.68</v>
      </c>
      <c r="D193" s="1"/>
      <c r="E193" s="2">
        <v>11.135</v>
      </c>
      <c r="F193" s="2">
        <v>5.4467355371100856</v>
      </c>
      <c r="G193" s="3">
        <v>-22.73</v>
      </c>
      <c r="H193" s="1"/>
      <c r="I193" s="1"/>
      <c r="J193" s="13"/>
      <c r="K193" s="10"/>
      <c r="L193" s="9"/>
      <c r="M193" s="2"/>
      <c r="N193" s="13"/>
      <c r="O193" s="10"/>
      <c r="P193" s="3"/>
      <c r="Q193" s="1"/>
      <c r="R193" s="1"/>
      <c r="S193" s="11"/>
      <c r="T193" s="12"/>
      <c r="U193" s="2"/>
      <c r="V193" s="2"/>
      <c r="W193" s="12"/>
      <c r="X193" s="1"/>
      <c r="Y193" s="2"/>
    </row>
    <row r="194" spans="1:25" customFormat="1">
      <c r="A194" s="2">
        <v>11.185</v>
      </c>
      <c r="B194" s="2">
        <v>5.475059048044927</v>
      </c>
      <c r="C194" s="9">
        <v>7.76</v>
      </c>
      <c r="D194" s="1"/>
      <c r="E194" s="2">
        <v>11.185</v>
      </c>
      <c r="F194" s="2">
        <v>5.475059048044927</v>
      </c>
      <c r="G194" s="3">
        <v>-23.61</v>
      </c>
      <c r="H194" s="1"/>
      <c r="I194" s="1"/>
      <c r="J194" s="13"/>
      <c r="K194" s="10"/>
      <c r="L194" s="9"/>
      <c r="M194" s="2"/>
      <c r="N194" s="13"/>
      <c r="O194" s="10"/>
      <c r="P194" s="3"/>
      <c r="Q194" s="1"/>
      <c r="R194" s="1"/>
      <c r="S194" s="1"/>
      <c r="T194" s="12"/>
      <c r="U194" s="2"/>
      <c r="V194" s="2"/>
      <c r="W194" s="12"/>
      <c r="X194" s="1"/>
      <c r="Y194" s="2"/>
    </row>
    <row r="195" spans="1:25" customFormat="1">
      <c r="A195" s="2">
        <v>11.234999999999999</v>
      </c>
      <c r="B195" s="2">
        <v>5.5034098704443206</v>
      </c>
      <c r="C195" s="9">
        <v>5.84</v>
      </c>
      <c r="D195" s="1"/>
      <c r="E195" s="2">
        <v>11.234999999999999</v>
      </c>
      <c r="F195" s="2">
        <v>5.5034098704443206</v>
      </c>
      <c r="G195" s="3">
        <v>-24.33</v>
      </c>
      <c r="H195" s="1"/>
      <c r="I195" s="1"/>
      <c r="J195" s="13"/>
      <c r="K195" s="10"/>
      <c r="L195" s="9"/>
      <c r="M195" s="2"/>
      <c r="N195" s="13"/>
      <c r="O195" s="10"/>
      <c r="P195" s="3"/>
      <c r="Q195" s="1"/>
      <c r="R195" s="1"/>
      <c r="S195" s="11"/>
      <c r="T195" s="12"/>
      <c r="U195" s="2"/>
      <c r="V195" s="2"/>
      <c r="W195" s="12"/>
      <c r="X195" s="1"/>
      <c r="Y195" s="2"/>
    </row>
    <row r="196" spans="1:25" customFormat="1">
      <c r="A196" s="2">
        <v>11.285</v>
      </c>
      <c r="B196" s="2">
        <v>5.5317879429016905</v>
      </c>
      <c r="C196" s="9">
        <v>8.4</v>
      </c>
      <c r="D196" s="1"/>
      <c r="E196" s="2">
        <v>11.285</v>
      </c>
      <c r="F196" s="2">
        <v>5.5317879429016905</v>
      </c>
      <c r="G196" s="3">
        <v>-25.6</v>
      </c>
      <c r="H196" s="1"/>
      <c r="I196" s="1"/>
      <c r="J196" s="13"/>
      <c r="K196" s="10"/>
      <c r="L196" s="9"/>
      <c r="M196" s="2"/>
      <c r="N196" s="13"/>
      <c r="O196" s="10"/>
      <c r="P196" s="3"/>
      <c r="Q196" s="1"/>
      <c r="R196" s="1"/>
      <c r="S196" s="11"/>
      <c r="T196" s="12"/>
      <c r="U196" s="2"/>
      <c r="V196" s="2"/>
      <c r="W196" s="12"/>
      <c r="X196" s="1"/>
      <c r="Y196" s="2"/>
    </row>
    <row r="197" spans="1:25" customFormat="1">
      <c r="A197" s="2">
        <v>11.335000000000001</v>
      </c>
      <c r="B197" s="2">
        <v>5.5601932041704565</v>
      </c>
      <c r="C197" s="9">
        <v>6.82</v>
      </c>
      <c r="D197" s="1"/>
      <c r="E197" s="2">
        <v>11.335000000000001</v>
      </c>
      <c r="F197" s="2">
        <v>5.5601932041704565</v>
      </c>
      <c r="G197" s="3">
        <v>-26.67</v>
      </c>
      <c r="H197" s="1"/>
      <c r="I197" s="1"/>
      <c r="J197" s="13"/>
      <c r="K197" s="10"/>
      <c r="L197" s="9"/>
      <c r="M197" s="2"/>
      <c r="N197" s="13"/>
      <c r="O197" s="10"/>
      <c r="P197" s="3"/>
      <c r="Q197" s="1"/>
      <c r="R197" s="1"/>
      <c r="S197" s="11"/>
      <c r="T197" s="12"/>
      <c r="U197" s="1"/>
      <c r="V197" s="1"/>
      <c r="W197" s="1"/>
      <c r="X197" s="1"/>
      <c r="Y197" s="2"/>
    </row>
    <row r="198" spans="1:25" customFormat="1">
      <c r="A198" s="2">
        <v>11.385</v>
      </c>
      <c r="B198" s="2">
        <v>5.5886255931637381</v>
      </c>
      <c r="C198" s="9">
        <v>4.68</v>
      </c>
      <c r="D198" s="1"/>
      <c r="E198" s="2">
        <v>11.385</v>
      </c>
      <c r="F198" s="2">
        <v>5.5886255931637381</v>
      </c>
      <c r="G198" s="3">
        <v>-27.6</v>
      </c>
      <c r="H198" s="1"/>
      <c r="I198" s="1"/>
      <c r="J198" s="13"/>
      <c r="K198" s="10"/>
      <c r="L198" s="9"/>
      <c r="M198" s="2"/>
      <c r="N198" s="13"/>
      <c r="O198" s="10"/>
      <c r="P198" s="3"/>
      <c r="Q198" s="1"/>
      <c r="R198" s="1"/>
      <c r="S198" s="11"/>
      <c r="T198" s="12"/>
      <c r="U198" s="2"/>
      <c r="V198" s="2"/>
      <c r="W198" s="12"/>
      <c r="X198" s="1"/>
      <c r="Y198" s="2"/>
    </row>
    <row r="199" spans="1:25" customFormat="1">
      <c r="A199" s="2">
        <v>11.445</v>
      </c>
      <c r="B199" s="2">
        <v>5.6227801841139051</v>
      </c>
      <c r="C199" s="9">
        <v>3.4</v>
      </c>
      <c r="D199" s="1"/>
      <c r="E199" s="2">
        <v>11.445</v>
      </c>
      <c r="F199" s="2">
        <v>5.6227801841139051</v>
      </c>
      <c r="G199" s="3">
        <v>-29.47</v>
      </c>
      <c r="H199" s="1"/>
      <c r="I199" s="1"/>
      <c r="J199" s="13"/>
      <c r="K199" s="10"/>
      <c r="L199" s="9"/>
      <c r="M199" s="2"/>
      <c r="N199" s="13"/>
      <c r="O199" s="10"/>
      <c r="P199" s="3"/>
      <c r="Q199" s="1"/>
      <c r="R199" s="1"/>
      <c r="S199" s="11"/>
      <c r="T199" s="12"/>
      <c r="U199" s="2"/>
      <c r="V199" s="2"/>
      <c r="W199" s="12"/>
      <c r="X199" s="1"/>
      <c r="Y199" s="2"/>
    </row>
    <row r="200" spans="1:25" customFormat="1">
      <c r="A200" s="2">
        <v>11.505000000000001</v>
      </c>
      <c r="B200" s="2">
        <v>5.6569736462757012</v>
      </c>
      <c r="C200" s="9">
        <v>3.96</v>
      </c>
      <c r="D200" s="1"/>
      <c r="E200" s="2">
        <v>11.505000000000001</v>
      </c>
      <c r="F200" s="2">
        <v>5.6569736462757012</v>
      </c>
      <c r="G200" s="3">
        <v>-30</v>
      </c>
      <c r="H200" s="1"/>
      <c r="I200" s="1"/>
      <c r="J200" s="13"/>
      <c r="K200" s="10"/>
      <c r="L200" s="9"/>
      <c r="M200" s="2"/>
      <c r="N200" s="13"/>
      <c r="O200" s="10"/>
      <c r="P200" s="3"/>
      <c r="Q200" s="1"/>
      <c r="R200" s="1"/>
      <c r="S200" s="1"/>
      <c r="T200" s="12"/>
      <c r="U200" s="2"/>
      <c r="V200" s="2"/>
      <c r="W200" s="12"/>
      <c r="X200" s="1"/>
      <c r="Y200" s="2"/>
    </row>
    <row r="201" spans="1:25" customFormat="1">
      <c r="A201" s="2">
        <v>11.555</v>
      </c>
      <c r="B201" s="2">
        <v>5.6854978147462543</v>
      </c>
      <c r="C201" s="9">
        <v>2.98</v>
      </c>
      <c r="D201" s="1"/>
      <c r="E201" s="2">
        <v>11.555</v>
      </c>
      <c r="F201" s="2">
        <v>5.6854978147462543</v>
      </c>
      <c r="G201" s="3">
        <v>-29.56</v>
      </c>
      <c r="H201" s="1">
        <v>1983</v>
      </c>
      <c r="I201" s="1"/>
      <c r="J201" s="13"/>
      <c r="K201" s="10"/>
      <c r="L201" s="9"/>
      <c r="M201" s="2"/>
      <c r="N201" s="13"/>
      <c r="O201" s="10"/>
      <c r="P201" s="3"/>
      <c r="Q201" s="1"/>
      <c r="R201" s="1"/>
      <c r="S201" s="11"/>
      <c r="T201" s="12"/>
      <c r="U201" s="2"/>
      <c r="V201" s="2"/>
      <c r="W201" s="12"/>
      <c r="X201" s="1"/>
      <c r="Y201" s="2"/>
    </row>
    <row r="202" spans="1:25" customFormat="1">
      <c r="A202" s="2">
        <v>11.605</v>
      </c>
      <c r="B202" s="2">
        <v>5.7140488440487402</v>
      </c>
      <c r="C202" s="9">
        <v>3.76</v>
      </c>
      <c r="D202" s="1"/>
      <c r="E202" s="2">
        <v>11.605</v>
      </c>
      <c r="F202" s="2">
        <v>5.7140488440487402</v>
      </c>
      <c r="G202" s="3">
        <v>-28.95</v>
      </c>
      <c r="H202" s="1"/>
      <c r="I202" s="1"/>
      <c r="J202" s="13"/>
      <c r="K202" s="10"/>
      <c r="L202" s="9"/>
      <c r="M202" s="2"/>
      <c r="N202" s="13"/>
      <c r="O202" s="10"/>
      <c r="P202" s="3"/>
      <c r="Q202" s="1"/>
      <c r="R202" s="1"/>
      <c r="S202" s="11"/>
      <c r="T202" s="12"/>
      <c r="U202" s="2"/>
      <c r="V202" s="2"/>
      <c r="W202" s="12"/>
      <c r="X202" s="1"/>
      <c r="Y202" s="2"/>
    </row>
    <row r="203" spans="1:25" customFormat="1">
      <c r="A203" s="2">
        <v>11.66</v>
      </c>
      <c r="B203" s="2">
        <v>5.7454859292411076</v>
      </c>
      <c r="C203" s="9">
        <v>2.34</v>
      </c>
      <c r="D203" s="1"/>
      <c r="E203" s="2">
        <v>11.66</v>
      </c>
      <c r="F203" s="2">
        <v>5.7454859292411076</v>
      </c>
      <c r="G203" s="3">
        <v>-28.17</v>
      </c>
      <c r="H203" s="1"/>
      <c r="I203" s="1"/>
      <c r="J203" s="13"/>
      <c r="K203" s="10"/>
      <c r="L203" s="9"/>
      <c r="M203" s="2"/>
      <c r="N203" s="1"/>
      <c r="O203" s="1"/>
      <c r="P203" s="1"/>
      <c r="Q203" s="1"/>
      <c r="R203" s="1"/>
      <c r="S203" s="11"/>
      <c r="T203" s="12"/>
      <c r="U203" s="2"/>
      <c r="V203" s="2"/>
      <c r="W203" s="12"/>
      <c r="X203" s="1"/>
      <c r="Y203" s="2"/>
    </row>
    <row r="204" spans="1:25" customFormat="1">
      <c r="A204" s="2">
        <v>11.72</v>
      </c>
      <c r="B204" s="2">
        <v>5.7798178228569865</v>
      </c>
      <c r="C204" s="9">
        <v>2.98</v>
      </c>
      <c r="D204" s="1">
        <v>1983</v>
      </c>
      <c r="E204" s="2">
        <v>11.72</v>
      </c>
      <c r="F204" s="2">
        <v>5.7798178228569865</v>
      </c>
      <c r="G204" s="3">
        <v>-27.29</v>
      </c>
      <c r="H204" s="1"/>
      <c r="I204" s="1"/>
      <c r="J204" s="13"/>
      <c r="K204" s="10"/>
      <c r="L204" s="9"/>
      <c r="M204" s="2"/>
      <c r="N204" s="13"/>
      <c r="O204" s="10"/>
      <c r="P204" s="3"/>
      <c r="Q204" s="1"/>
      <c r="R204" s="1"/>
      <c r="S204" s="11"/>
      <c r="T204" s="12"/>
      <c r="U204" s="2"/>
      <c r="V204" s="2"/>
      <c r="W204" s="12"/>
      <c r="X204" s="1"/>
      <c r="Y204" s="2"/>
    </row>
    <row r="205" spans="1:25" customFormat="1">
      <c r="A205" s="2">
        <v>11.78</v>
      </c>
      <c r="B205" s="2">
        <v>5.8141881107253885</v>
      </c>
      <c r="C205" s="9">
        <v>2.9</v>
      </c>
      <c r="D205" s="1"/>
      <c r="E205" s="2">
        <v>11.78</v>
      </c>
      <c r="F205" s="2">
        <v>5.8141881107253885</v>
      </c>
      <c r="G205" s="3">
        <v>-26.61</v>
      </c>
      <c r="H205" s="1"/>
      <c r="I205" s="1"/>
      <c r="J205" s="13"/>
      <c r="K205" s="10"/>
      <c r="L205" s="9"/>
      <c r="M205" s="2"/>
      <c r="N205" s="13"/>
      <c r="O205" s="10"/>
      <c r="P205" s="3"/>
      <c r="Q205" s="1"/>
      <c r="R205" s="1"/>
      <c r="S205" s="11"/>
      <c r="T205" s="12"/>
      <c r="U205" s="2"/>
      <c r="V205" s="2"/>
      <c r="W205" s="12"/>
      <c r="X205" s="1"/>
      <c r="Y205" s="2"/>
    </row>
    <row r="206" spans="1:25" customFormat="1">
      <c r="A206" s="2">
        <v>11.84</v>
      </c>
      <c r="B206" s="2">
        <v>5.8485966896944932</v>
      </c>
      <c r="C206" s="9">
        <v>3.26</v>
      </c>
      <c r="D206" s="1"/>
      <c r="E206" s="2">
        <v>11.84</v>
      </c>
      <c r="F206" s="2">
        <v>5.8485966896944932</v>
      </c>
      <c r="G206" s="3">
        <v>-24.78</v>
      </c>
      <c r="H206" s="1"/>
      <c r="I206" s="1"/>
      <c r="J206" s="13"/>
      <c r="K206" s="10"/>
      <c r="L206" s="9"/>
      <c r="M206" s="2"/>
      <c r="N206" s="13"/>
      <c r="O206" s="10"/>
      <c r="P206" s="3"/>
      <c r="Q206" s="1"/>
      <c r="R206" s="1"/>
      <c r="S206" s="11"/>
      <c r="T206" s="12"/>
      <c r="U206" s="2"/>
      <c r="V206" s="2"/>
      <c r="W206" s="12"/>
      <c r="X206" s="1"/>
      <c r="Y206" s="2"/>
    </row>
    <row r="207" spans="1:25" customFormat="1">
      <c r="A207" s="2">
        <v>11.89</v>
      </c>
      <c r="B207" s="2">
        <v>5.8772996803664803</v>
      </c>
      <c r="C207" s="9">
        <v>2.4</v>
      </c>
      <c r="D207" s="1"/>
      <c r="E207" s="2">
        <v>11.89</v>
      </c>
      <c r="F207" s="2">
        <v>5.8772996803664803</v>
      </c>
      <c r="G207" s="3">
        <v>-23.98</v>
      </c>
      <c r="H207" s="1"/>
      <c r="I207" s="1"/>
      <c r="J207" s="13"/>
      <c r="K207" s="10"/>
      <c r="L207" s="9"/>
      <c r="M207" s="2"/>
      <c r="N207" s="13"/>
      <c r="O207" s="10"/>
      <c r="P207" s="3"/>
      <c r="Q207" s="1"/>
      <c r="R207" s="1"/>
      <c r="S207" s="11"/>
      <c r="T207" s="12"/>
      <c r="U207" s="1"/>
      <c r="V207" s="1"/>
      <c r="W207" s="1"/>
      <c r="X207" s="1"/>
      <c r="Y207" s="2"/>
    </row>
    <row r="208" spans="1:25" customFormat="1">
      <c r="A208" s="2">
        <v>11.94</v>
      </c>
      <c r="B208" s="2">
        <v>5.9060291313361448</v>
      </c>
      <c r="C208" s="9">
        <v>8.02</v>
      </c>
      <c r="D208" s="1"/>
      <c r="E208" s="2">
        <v>11.94</v>
      </c>
      <c r="F208" s="2">
        <v>5.9060291313361448</v>
      </c>
      <c r="G208" s="3">
        <v>-23.31</v>
      </c>
      <c r="H208" s="1"/>
      <c r="I208" s="1"/>
      <c r="J208" s="13"/>
      <c r="K208" s="10"/>
      <c r="L208" s="9"/>
      <c r="M208" s="2"/>
      <c r="N208" s="13"/>
      <c r="O208" s="10"/>
      <c r="P208" s="3"/>
      <c r="Q208" s="1"/>
      <c r="R208" s="1"/>
      <c r="S208" s="11"/>
      <c r="T208" s="12"/>
      <c r="U208" s="2"/>
      <c r="V208" s="2"/>
      <c r="W208" s="12"/>
      <c r="X208" s="1"/>
      <c r="Y208" s="2"/>
    </row>
    <row r="209" spans="1:25" customFormat="1">
      <c r="A209" s="2">
        <v>11.99</v>
      </c>
      <c r="B209" s="2">
        <v>5.9347849834254607</v>
      </c>
      <c r="C209" s="9">
        <v>8.24</v>
      </c>
      <c r="D209" s="1"/>
      <c r="E209" s="2">
        <v>11.99</v>
      </c>
      <c r="F209" s="2">
        <v>5.9347849834254607</v>
      </c>
      <c r="G209" s="3">
        <v>-26.56</v>
      </c>
      <c r="H209" s="1"/>
      <c r="I209" s="1"/>
      <c r="J209" s="13"/>
      <c r="K209" s="10"/>
      <c r="L209" s="9"/>
      <c r="M209" s="2"/>
      <c r="N209" s="13"/>
      <c r="O209" s="10"/>
      <c r="P209" s="3"/>
      <c r="Q209" s="1"/>
      <c r="R209" s="1"/>
      <c r="S209" s="11"/>
      <c r="T209" s="12"/>
      <c r="U209" s="2"/>
      <c r="V209" s="2"/>
      <c r="W209" s="12"/>
      <c r="X209" s="1"/>
      <c r="Y209" s="2"/>
    </row>
    <row r="210" spans="1:25" customFormat="1">
      <c r="A210" s="2">
        <v>12.05</v>
      </c>
      <c r="B210" s="2">
        <v>5.9693267736129911</v>
      </c>
      <c r="C210" s="9">
        <v>2.9</v>
      </c>
      <c r="D210" s="1"/>
      <c r="E210" s="2">
        <v>12.05</v>
      </c>
      <c r="F210" s="2">
        <v>5.9693267736129911</v>
      </c>
      <c r="G210" s="3">
        <v>-28.48</v>
      </c>
      <c r="H210" s="1"/>
      <c r="I210" s="1"/>
      <c r="J210" s="13"/>
      <c r="K210" s="10"/>
      <c r="L210" s="9"/>
      <c r="M210" s="2"/>
      <c r="N210" s="13"/>
      <c r="O210" s="10"/>
      <c r="P210" s="3"/>
      <c r="Q210" s="1"/>
      <c r="R210" s="1"/>
      <c r="S210" s="11"/>
      <c r="T210" s="12"/>
      <c r="U210" s="2"/>
      <c r="V210" s="2"/>
      <c r="W210" s="12"/>
      <c r="X210" s="1"/>
      <c r="Y210" s="2"/>
    </row>
    <row r="211" spans="1:25" customFormat="1">
      <c r="A211" s="2">
        <v>12.112</v>
      </c>
      <c r="B211" s="2">
        <v>6.0050596994116718</v>
      </c>
      <c r="C211" s="9">
        <v>3.6</v>
      </c>
      <c r="D211" s="1">
        <v>1982</v>
      </c>
      <c r="E211" s="2">
        <v>12.112</v>
      </c>
      <c r="F211" s="2">
        <v>6.0050596994116718</v>
      </c>
      <c r="G211" s="3">
        <v>-28.37</v>
      </c>
      <c r="H211" s="1">
        <v>1982</v>
      </c>
      <c r="I211" s="1"/>
      <c r="J211" s="1"/>
      <c r="K211" s="1"/>
      <c r="L211" s="1"/>
      <c r="M211" s="2"/>
      <c r="N211" s="13"/>
      <c r="O211" s="10"/>
      <c r="P211" s="3"/>
      <c r="Q211" s="1"/>
      <c r="R211" s="1"/>
      <c r="S211" s="1"/>
      <c r="T211" s="12"/>
      <c r="U211" s="2"/>
      <c r="V211" s="2"/>
      <c r="W211" s="12"/>
      <c r="X211" s="1"/>
      <c r="Y211" s="2"/>
    </row>
    <row r="212" spans="1:25" customFormat="1">
      <c r="A212" s="2">
        <v>12.164</v>
      </c>
      <c r="B212" s="2">
        <v>6.0350603147765156</v>
      </c>
      <c r="C212" s="9">
        <v>3.52</v>
      </c>
      <c r="D212" s="1"/>
      <c r="E212" s="2">
        <v>12.164</v>
      </c>
      <c r="F212" s="2">
        <v>6.0350603147765156</v>
      </c>
      <c r="G212" s="3">
        <v>-28.14</v>
      </c>
      <c r="H212" s="1"/>
      <c r="I212" s="1"/>
      <c r="J212" s="13"/>
      <c r="K212" s="10"/>
      <c r="L212" s="9"/>
      <c r="M212" s="2"/>
      <c r="N212" s="13"/>
      <c r="O212" s="10"/>
      <c r="P212" s="3"/>
      <c r="Q212" s="1"/>
      <c r="R212" s="1"/>
      <c r="S212" s="11"/>
      <c r="T212" s="12"/>
      <c r="U212" s="2"/>
      <c r="V212" s="2"/>
      <c r="W212" s="12"/>
      <c r="X212" s="1"/>
      <c r="Y212" s="2"/>
    </row>
    <row r="213" spans="1:25" customFormat="1">
      <c r="A213" s="2">
        <v>12.215999999999999</v>
      </c>
      <c r="B213" s="2">
        <v>6.0650892009060877</v>
      </c>
      <c r="C213" s="9">
        <v>3.08</v>
      </c>
      <c r="D213" s="1"/>
      <c r="E213" s="2">
        <v>12.215999999999999</v>
      </c>
      <c r="F213" s="2">
        <v>6.0650892009060877</v>
      </c>
      <c r="G213" s="3">
        <v>-27.41</v>
      </c>
      <c r="H213" s="1"/>
      <c r="I213" s="1"/>
      <c r="J213" s="13"/>
      <c r="K213" s="10"/>
      <c r="L213" s="9"/>
      <c r="M213" s="2"/>
      <c r="N213" s="13"/>
      <c r="O213" s="10"/>
      <c r="P213" s="3"/>
      <c r="Q213" s="1"/>
      <c r="R213" s="1"/>
      <c r="S213" s="11"/>
      <c r="T213" s="12"/>
      <c r="U213" s="2"/>
      <c r="V213" s="2"/>
      <c r="W213" s="12"/>
      <c r="X213" s="1"/>
      <c r="Y213" s="2"/>
    </row>
    <row r="214" spans="1:25" customFormat="1">
      <c r="A214" s="2">
        <v>12.268000000000001</v>
      </c>
      <c r="B214" s="2">
        <v>6.0951462921930952</v>
      </c>
      <c r="C214" s="9">
        <v>4.16</v>
      </c>
      <c r="D214" s="1"/>
      <c r="E214" s="2">
        <v>12.268000000000001</v>
      </c>
      <c r="F214" s="2">
        <v>6.0951462921930952</v>
      </c>
      <c r="G214" s="3">
        <v>-26.29</v>
      </c>
      <c r="H214" s="1"/>
      <c r="I214" s="1"/>
      <c r="J214" s="13"/>
      <c r="K214" s="10"/>
      <c r="L214" s="9"/>
      <c r="M214" s="2"/>
      <c r="N214" s="13"/>
      <c r="O214" s="10"/>
      <c r="P214" s="3"/>
      <c r="Q214" s="1"/>
      <c r="R214" s="1"/>
      <c r="S214" s="11"/>
      <c r="T214" s="12"/>
      <c r="U214" s="1"/>
      <c r="V214" s="1"/>
      <c r="W214" s="1"/>
      <c r="X214" s="1"/>
      <c r="Y214" s="2"/>
    </row>
    <row r="215" spans="1:25" customFormat="1">
      <c r="A215" s="2">
        <v>12.33</v>
      </c>
      <c r="B215" s="2">
        <v>6.1310203665356013</v>
      </c>
      <c r="C215" s="9">
        <v>5.46</v>
      </c>
      <c r="D215" s="1"/>
      <c r="E215" s="2">
        <v>12.33</v>
      </c>
      <c r="F215" s="2">
        <v>6.1310203665356013</v>
      </c>
      <c r="G215" s="3">
        <v>-23.46</v>
      </c>
      <c r="H215" s="1"/>
      <c r="I215" s="1"/>
      <c r="J215" s="13"/>
      <c r="K215" s="10"/>
      <c r="L215" s="9"/>
      <c r="M215" s="2"/>
      <c r="N215" s="13"/>
      <c r="O215" s="10"/>
      <c r="P215" s="3"/>
      <c r="Q215" s="1"/>
      <c r="R215" s="1"/>
      <c r="S215" s="11"/>
      <c r="T215" s="12"/>
      <c r="U215" s="2"/>
      <c r="V215" s="2"/>
      <c r="W215" s="12"/>
      <c r="X215" s="1"/>
      <c r="Y215" s="2"/>
    </row>
    <row r="216" spans="1:25" customFormat="1">
      <c r="A216" s="2">
        <v>12.39</v>
      </c>
      <c r="B216" s="2">
        <v>6.1657751967948435</v>
      </c>
      <c r="C216" s="9">
        <v>1.26</v>
      </c>
      <c r="D216" s="1"/>
      <c r="E216" s="2">
        <v>12.39</v>
      </c>
      <c r="F216" s="2">
        <v>6.1657751967948435</v>
      </c>
      <c r="G216" s="3">
        <v>-24.33</v>
      </c>
      <c r="H216" s="1"/>
      <c r="I216" s="1"/>
      <c r="J216" s="13"/>
      <c r="K216" s="10"/>
      <c r="L216" s="9"/>
      <c r="M216" s="2"/>
      <c r="N216" s="13"/>
      <c r="O216" s="10"/>
      <c r="P216" s="3"/>
      <c r="Q216" s="1"/>
      <c r="R216" s="1"/>
      <c r="S216" s="11"/>
      <c r="T216" s="12"/>
      <c r="U216" s="2"/>
      <c r="V216" s="2"/>
      <c r="W216" s="12"/>
      <c r="X216" s="1"/>
      <c r="Y216" s="2"/>
    </row>
    <row r="217" spans="1:25" customFormat="1">
      <c r="A217" s="2">
        <v>12.44</v>
      </c>
      <c r="B217" s="2">
        <v>6.1947660215634981</v>
      </c>
      <c r="C217" s="9">
        <v>5.48</v>
      </c>
      <c r="D217" s="1"/>
      <c r="E217" s="2">
        <v>12.44</v>
      </c>
      <c r="F217" s="2">
        <v>6.1947660215634981</v>
      </c>
      <c r="G217" s="3">
        <v>-24.24</v>
      </c>
      <c r="H217" s="1"/>
      <c r="I217" s="1"/>
      <c r="J217" s="13"/>
      <c r="K217" s="10"/>
      <c r="L217" s="9"/>
      <c r="M217" s="2"/>
      <c r="N217" s="13"/>
      <c r="O217" s="10"/>
      <c r="P217" s="3"/>
      <c r="Q217" s="1"/>
      <c r="R217" s="1"/>
      <c r="S217" s="11"/>
      <c r="T217" s="12"/>
      <c r="U217" s="2"/>
      <c r="V217" s="2"/>
      <c r="W217" s="12"/>
      <c r="X217" s="1"/>
      <c r="Y217" s="2"/>
    </row>
    <row r="218" spans="1:25" customFormat="1">
      <c r="A218" s="2">
        <v>12.49</v>
      </c>
      <c r="B218" s="2">
        <v>6.2237826641933012</v>
      </c>
      <c r="C218" s="9">
        <v>5.3</v>
      </c>
      <c r="D218" s="1"/>
      <c r="E218" s="2">
        <v>12.49</v>
      </c>
      <c r="F218" s="2">
        <v>6.2237826641933012</v>
      </c>
      <c r="G218" s="3">
        <v>-24.46</v>
      </c>
      <c r="H218" s="1"/>
      <c r="I218" s="1"/>
      <c r="J218" s="13"/>
      <c r="K218" s="10"/>
      <c r="L218" s="9"/>
      <c r="M218" s="2"/>
      <c r="N218" s="13"/>
      <c r="O218" s="10"/>
      <c r="P218" s="3"/>
      <c r="Q218" s="1"/>
      <c r="R218" s="1"/>
      <c r="S218" s="11"/>
      <c r="T218" s="12"/>
      <c r="U218" s="2"/>
      <c r="V218" s="2"/>
      <c r="W218" s="12"/>
      <c r="X218" s="1"/>
      <c r="Y218" s="2"/>
    </row>
    <row r="219" spans="1:25" customFormat="1">
      <c r="A219" s="2">
        <v>12.54</v>
      </c>
      <c r="B219" s="2">
        <v>6.2528250672041352</v>
      </c>
      <c r="C219" s="9">
        <v>5.78</v>
      </c>
      <c r="D219" s="1"/>
      <c r="E219" s="2">
        <v>12.54</v>
      </c>
      <c r="F219" s="2">
        <v>6.2528250672041352</v>
      </c>
      <c r="G219" s="3">
        <v>-27.6</v>
      </c>
      <c r="H219" s="1"/>
      <c r="I219" s="1"/>
      <c r="J219" s="13"/>
      <c r="K219" s="10"/>
      <c r="L219" s="9"/>
      <c r="M219" s="2"/>
      <c r="N219" s="13"/>
      <c r="O219" s="10"/>
      <c r="P219" s="3"/>
      <c r="Q219" s="1"/>
      <c r="R219" s="1"/>
      <c r="S219" s="1"/>
      <c r="T219" s="12"/>
      <c r="U219" s="2"/>
      <c r="V219" s="2"/>
      <c r="W219" s="12"/>
      <c r="X219" s="1"/>
      <c r="Y219" s="2"/>
    </row>
    <row r="220" spans="1:25" customFormat="1">
      <c r="A220" s="2">
        <v>12.59</v>
      </c>
      <c r="B220" s="2">
        <v>6.2818931732684833</v>
      </c>
      <c r="C220" s="9">
        <v>3</v>
      </c>
      <c r="D220" s="1"/>
      <c r="E220" s="2">
        <v>12.59</v>
      </c>
      <c r="F220" s="2">
        <v>6.2818931732684833</v>
      </c>
      <c r="G220" s="3">
        <v>-27.89</v>
      </c>
      <c r="H220" s="1"/>
      <c r="I220" s="1"/>
      <c r="J220" s="13"/>
      <c r="K220" s="10"/>
      <c r="L220" s="9"/>
      <c r="M220" s="2"/>
      <c r="N220" s="13"/>
      <c r="O220" s="10"/>
      <c r="P220" s="3"/>
      <c r="Q220" s="1"/>
      <c r="R220" s="1"/>
      <c r="S220" s="11"/>
      <c r="T220" s="12"/>
      <c r="U220" s="2"/>
      <c r="V220" s="2"/>
      <c r="W220" s="12"/>
      <c r="X220" s="1"/>
      <c r="Y220" s="2"/>
    </row>
    <row r="221" spans="1:25" customFormat="1">
      <c r="A221" s="2">
        <v>12.645</v>
      </c>
      <c r="B221" s="2">
        <v>6.313897709280778</v>
      </c>
      <c r="C221" s="9">
        <v>1.84</v>
      </c>
      <c r="D221" s="1"/>
      <c r="E221" s="2">
        <v>12.645</v>
      </c>
      <c r="F221" s="2">
        <v>6.313897709280778</v>
      </c>
      <c r="G221" s="3">
        <v>-26.97</v>
      </c>
      <c r="H221" s="1">
        <v>1981</v>
      </c>
      <c r="I221" s="1"/>
      <c r="J221" s="13"/>
      <c r="K221" s="10"/>
      <c r="L221" s="9"/>
      <c r="M221" s="2"/>
      <c r="N221" s="13"/>
      <c r="O221" s="10"/>
      <c r="P221" s="3"/>
      <c r="Q221" s="1"/>
      <c r="R221" s="1"/>
      <c r="S221" s="11"/>
      <c r="T221" s="12"/>
      <c r="U221" s="2"/>
      <c r="V221" s="2"/>
      <c r="W221" s="12"/>
      <c r="X221" s="1"/>
      <c r="Y221" s="2"/>
    </row>
    <row r="222" spans="1:25" customFormat="1">
      <c r="A222" s="2">
        <v>12.71</v>
      </c>
      <c r="B222" s="2">
        <v>6.3517611571360879</v>
      </c>
      <c r="C222" s="9">
        <v>2.16</v>
      </c>
      <c r="D222" s="1">
        <v>1981</v>
      </c>
      <c r="E222" s="2">
        <v>12.71</v>
      </c>
      <c r="F222" s="2">
        <v>6.3517611571360879</v>
      </c>
      <c r="G222" s="3">
        <v>-26.79</v>
      </c>
      <c r="H222" s="1"/>
      <c r="I222" s="1"/>
      <c r="J222" s="13"/>
      <c r="K222" s="10"/>
      <c r="L222" s="9"/>
      <c r="M222" s="2"/>
      <c r="N222" s="13"/>
      <c r="O222" s="10"/>
      <c r="P222" s="3"/>
      <c r="Q222" s="1"/>
      <c r="R222" s="1"/>
      <c r="S222" s="11"/>
      <c r="T222" s="12"/>
      <c r="U222" s="2"/>
      <c r="V222" s="2"/>
      <c r="W222" s="12"/>
      <c r="X222" s="1"/>
      <c r="Y222" s="2"/>
    </row>
    <row r="223" spans="1:25" customFormat="1">
      <c r="A223" s="2">
        <v>12.765000000000001</v>
      </c>
      <c r="B223" s="2">
        <v>6.3838331351622299</v>
      </c>
      <c r="C223" s="9">
        <v>1.96</v>
      </c>
      <c r="D223" s="1"/>
      <c r="E223" s="2">
        <v>12.765000000000001</v>
      </c>
      <c r="F223" s="2">
        <v>6.3838331351622299</v>
      </c>
      <c r="G223" s="3">
        <v>-27.2</v>
      </c>
      <c r="H223" s="1"/>
      <c r="I223" s="1"/>
      <c r="J223" s="13"/>
      <c r="K223" s="10"/>
      <c r="L223" s="9"/>
      <c r="M223" s="2"/>
      <c r="N223" s="13"/>
      <c r="O223" s="10"/>
      <c r="P223" s="3"/>
      <c r="Q223" s="1"/>
      <c r="R223" s="1"/>
      <c r="S223" s="11"/>
      <c r="T223" s="12"/>
      <c r="U223" s="2"/>
      <c r="V223" s="2"/>
      <c r="W223" s="12"/>
      <c r="X223" s="1"/>
      <c r="Y223" s="2"/>
    </row>
    <row r="224" spans="1:25" customFormat="1">
      <c r="A224" s="2">
        <v>12.82</v>
      </c>
      <c r="B224" s="2">
        <v>6.4159359040119677</v>
      </c>
      <c r="C224" s="9">
        <v>2.1</v>
      </c>
      <c r="D224" s="1"/>
      <c r="E224" s="2">
        <v>12.82</v>
      </c>
      <c r="F224" s="2">
        <v>6.4159359040119677</v>
      </c>
      <c r="G224" s="3">
        <v>-27.1</v>
      </c>
      <c r="H224" s="1"/>
      <c r="I224" s="1"/>
      <c r="J224" s="13"/>
      <c r="K224" s="10"/>
      <c r="L224" s="9"/>
      <c r="M224" s="2"/>
      <c r="N224" s="1"/>
      <c r="O224" s="1"/>
      <c r="P224" s="1"/>
      <c r="Q224" s="1"/>
      <c r="R224" s="1"/>
      <c r="S224" s="11"/>
      <c r="T224" s="12"/>
      <c r="U224" s="2"/>
      <c r="V224" s="2"/>
      <c r="W224" s="12"/>
      <c r="X224" s="1"/>
      <c r="Y224" s="2"/>
    </row>
    <row r="225" spans="1:25" customFormat="1">
      <c r="A225" s="2">
        <v>12.875</v>
      </c>
      <c r="B225" s="2">
        <v>6.4480693885026081</v>
      </c>
      <c r="C225" s="9">
        <v>2.68</v>
      </c>
      <c r="D225" s="1"/>
      <c r="E225" s="2">
        <v>12.875</v>
      </c>
      <c r="F225" s="2">
        <v>6.4480693885026081</v>
      </c>
      <c r="G225" s="3">
        <v>-27.5</v>
      </c>
      <c r="H225" s="1"/>
      <c r="I225" s="1"/>
      <c r="J225" s="13"/>
      <c r="K225" s="10"/>
      <c r="L225" s="9"/>
      <c r="M225" s="2"/>
      <c r="N225" s="13"/>
      <c r="O225" s="10"/>
      <c r="P225" s="3"/>
      <c r="Q225" s="1"/>
      <c r="R225" s="1"/>
      <c r="S225" s="11"/>
      <c r="T225" s="12"/>
      <c r="U225" s="1"/>
      <c r="V225" s="1"/>
      <c r="W225" s="1"/>
      <c r="X225" s="1"/>
      <c r="Y225" s="2"/>
    </row>
    <row r="226" spans="1:25" customFormat="1">
      <c r="A226" s="2">
        <v>12.93</v>
      </c>
      <c r="B226" s="2">
        <v>6.4802335136720739</v>
      </c>
      <c r="C226" s="9">
        <v>2.88</v>
      </c>
      <c r="D226" s="1"/>
      <c r="E226" s="2">
        <v>12.93</v>
      </c>
      <c r="F226" s="2">
        <v>6.4802335136720739</v>
      </c>
      <c r="G226" s="3">
        <v>-26.84</v>
      </c>
      <c r="H226" s="1"/>
      <c r="I226" s="1"/>
      <c r="J226" s="13"/>
      <c r="K226" s="10"/>
      <c r="L226" s="9"/>
      <c r="M226" s="2"/>
      <c r="N226" s="13"/>
      <c r="O226" s="10"/>
      <c r="P226" s="3"/>
      <c r="Q226" s="1"/>
      <c r="R226" s="1"/>
      <c r="S226" s="11"/>
      <c r="T226" s="12"/>
      <c r="U226" s="2"/>
      <c r="V226" s="2"/>
      <c r="W226" s="12"/>
      <c r="X226" s="1"/>
      <c r="Y226" s="2"/>
    </row>
    <row r="227" spans="1:25" customFormat="1">
      <c r="A227" s="2">
        <v>12.98</v>
      </c>
      <c r="B227" s="2">
        <v>6.5095001530938532</v>
      </c>
      <c r="C227" s="9">
        <v>2.44</v>
      </c>
      <c r="D227" s="1"/>
      <c r="E227" s="2">
        <v>12.98</v>
      </c>
      <c r="F227" s="2">
        <v>6.5095001530938532</v>
      </c>
      <c r="G227" s="3">
        <v>-27.1</v>
      </c>
      <c r="H227" s="1"/>
      <c r="I227" s="1"/>
      <c r="J227" s="13"/>
      <c r="K227" s="10"/>
      <c r="L227" s="9"/>
      <c r="M227" s="2"/>
      <c r="N227" s="13"/>
      <c r="O227" s="10"/>
      <c r="P227" s="3"/>
      <c r="Q227" s="1"/>
      <c r="R227" s="1"/>
      <c r="S227" s="11"/>
      <c r="T227" s="12"/>
      <c r="U227" s="2"/>
      <c r="V227" s="2"/>
      <c r="W227" s="12"/>
      <c r="X227" s="1"/>
      <c r="Y227" s="2"/>
    </row>
    <row r="228" spans="1:25" customFormat="1">
      <c r="A228" s="2">
        <v>13.04</v>
      </c>
      <c r="B228" s="2">
        <v>6.54465338745156</v>
      </c>
      <c r="C228" s="9">
        <v>5.08</v>
      </c>
      <c r="D228" s="1"/>
      <c r="E228" s="2">
        <v>13.04</v>
      </c>
      <c r="F228" s="2">
        <v>6.54465338745156</v>
      </c>
      <c r="G228" s="3">
        <v>-25.44</v>
      </c>
      <c r="H228" s="1"/>
      <c r="I228" s="1"/>
      <c r="J228" s="13"/>
      <c r="K228" s="10"/>
      <c r="L228" s="9"/>
      <c r="M228" s="2"/>
      <c r="N228" s="13"/>
      <c r="O228" s="10"/>
      <c r="P228" s="3"/>
      <c r="Q228" s="1"/>
      <c r="R228" s="1"/>
      <c r="S228" s="1"/>
      <c r="T228" s="12"/>
      <c r="U228" s="2"/>
      <c r="V228" s="2"/>
      <c r="W228" s="12"/>
      <c r="X228" s="1"/>
      <c r="Y228" s="2"/>
    </row>
    <row r="229" spans="1:25" customFormat="1">
      <c r="A229" s="2">
        <v>13.1</v>
      </c>
      <c r="B229" s="2">
        <v>6.5798428206879871</v>
      </c>
      <c r="C229" s="9">
        <v>12.52</v>
      </c>
      <c r="D229" s="1"/>
      <c r="E229" s="2">
        <v>13.1</v>
      </c>
      <c r="F229" s="2">
        <v>6.5798428206879871</v>
      </c>
      <c r="G229" s="3">
        <v>-27.86</v>
      </c>
      <c r="H229" s="1"/>
      <c r="I229" s="1"/>
      <c r="J229" s="1"/>
      <c r="K229" s="1"/>
      <c r="L229" s="1"/>
      <c r="M229" s="2"/>
      <c r="N229" s="13"/>
      <c r="O229" s="10"/>
      <c r="P229" s="3"/>
      <c r="Q229" s="1"/>
      <c r="R229" s="1"/>
      <c r="S229" s="11"/>
      <c r="T229" s="12"/>
      <c r="U229" s="2"/>
      <c r="V229" s="2"/>
      <c r="W229" s="12"/>
      <c r="X229" s="1"/>
      <c r="Y229" s="2"/>
    </row>
    <row r="230" spans="1:25" customFormat="1">
      <c r="A230" s="2">
        <v>13.15</v>
      </c>
      <c r="B230" s="2">
        <v>6.6091949298987309</v>
      </c>
      <c r="C230" s="9">
        <v>8.24</v>
      </c>
      <c r="D230" s="1"/>
      <c r="E230" s="2">
        <v>13.15</v>
      </c>
      <c r="F230" s="2">
        <v>6.6091949298987309</v>
      </c>
      <c r="G230" s="3">
        <v>-28.03</v>
      </c>
      <c r="H230" s="1"/>
      <c r="I230" s="1"/>
      <c r="J230" s="13"/>
      <c r="K230" s="10"/>
      <c r="L230" s="9"/>
      <c r="M230" s="2"/>
      <c r="N230" s="13"/>
      <c r="O230" s="10"/>
      <c r="P230" s="3"/>
      <c r="Q230" s="1"/>
      <c r="R230" s="1"/>
      <c r="S230" s="11"/>
      <c r="T230" s="12"/>
      <c r="U230" s="2"/>
      <c r="V230" s="2"/>
      <c r="W230" s="12"/>
      <c r="X230" s="1"/>
      <c r="Y230" s="2"/>
    </row>
    <row r="231" spans="1:25" customFormat="1">
      <c r="A231" s="2">
        <v>13.2</v>
      </c>
      <c r="B231" s="2">
        <v>6.6385720549440359</v>
      </c>
      <c r="C231" s="9">
        <v>3.4</v>
      </c>
      <c r="D231" s="1"/>
      <c r="E231" s="2">
        <v>13.2</v>
      </c>
      <c r="F231" s="2">
        <v>6.6385720549440359</v>
      </c>
      <c r="G231" s="3">
        <v>-28.06</v>
      </c>
      <c r="H231" s="1"/>
      <c r="I231" s="1"/>
      <c r="J231" s="13"/>
      <c r="K231" s="10"/>
      <c r="L231" s="9"/>
      <c r="M231" s="2"/>
      <c r="N231" s="13"/>
      <c r="O231" s="10"/>
      <c r="P231" s="3"/>
      <c r="Q231" s="1"/>
      <c r="R231" s="1"/>
      <c r="S231" s="11"/>
      <c r="T231" s="12"/>
      <c r="U231" s="2"/>
      <c r="V231" s="2"/>
      <c r="W231" s="12"/>
      <c r="X231" s="1"/>
      <c r="Y231" s="2"/>
    </row>
    <row r="232" spans="1:25" customFormat="1">
      <c r="A232" s="2">
        <v>13.25</v>
      </c>
      <c r="B232" s="2">
        <v>6.6679741404835315</v>
      </c>
      <c r="C232" s="9">
        <v>2.2799999999999998</v>
      </c>
      <c r="D232" s="1"/>
      <c r="E232" s="2">
        <v>13.25</v>
      </c>
      <c r="F232" s="2">
        <v>6.6679741404835315</v>
      </c>
      <c r="G232" s="3">
        <v>-27.73</v>
      </c>
      <c r="H232" s="1">
        <v>1980</v>
      </c>
      <c r="I232" s="1"/>
      <c r="J232" s="13"/>
      <c r="K232" s="10"/>
      <c r="L232" s="9"/>
      <c r="M232" s="2"/>
      <c r="N232" s="13"/>
      <c r="O232" s="10"/>
      <c r="P232" s="3"/>
      <c r="Q232" s="1"/>
      <c r="R232" s="1"/>
      <c r="S232" s="11"/>
      <c r="T232" s="12"/>
      <c r="U232" s="2"/>
      <c r="V232" s="2"/>
      <c r="W232" s="12"/>
      <c r="X232" s="1"/>
      <c r="Y232" s="2"/>
    </row>
    <row r="233" spans="1:25" customFormat="1">
      <c r="A233" s="2">
        <v>13.3</v>
      </c>
      <c r="B233" s="2">
        <v>6.6974011313253383</v>
      </c>
      <c r="C233" s="9">
        <v>3.22</v>
      </c>
      <c r="D233" s="1">
        <v>1980</v>
      </c>
      <c r="E233" s="2">
        <v>13.3</v>
      </c>
      <c r="F233" s="2">
        <v>6.6974011313253383</v>
      </c>
      <c r="G233" s="3">
        <v>-26.47</v>
      </c>
      <c r="H233" s="1"/>
      <c r="I233" s="1"/>
      <c r="J233" s="13"/>
      <c r="K233" s="10"/>
      <c r="L233" s="9"/>
      <c r="M233" s="2"/>
      <c r="N233" s="13"/>
      <c r="O233" s="10"/>
      <c r="P233" s="3"/>
      <c r="Q233" s="1"/>
      <c r="R233" s="1"/>
      <c r="S233" s="1"/>
      <c r="T233" s="12"/>
      <c r="U233" s="2"/>
      <c r="V233" s="2"/>
      <c r="W233" s="12"/>
      <c r="X233" s="1"/>
      <c r="Y233" s="2"/>
    </row>
    <row r="234" spans="1:25" customFormat="1">
      <c r="A234" s="2">
        <v>13.36</v>
      </c>
      <c r="B234" s="2">
        <v>6.7327463190508583</v>
      </c>
      <c r="C234" s="9">
        <v>6.94</v>
      </c>
      <c r="D234" s="1"/>
      <c r="E234" s="2">
        <v>13.36</v>
      </c>
      <c r="F234" s="2">
        <v>6.7327463190508583</v>
      </c>
      <c r="G234" s="3">
        <v>-25.61</v>
      </c>
      <c r="H234" s="1"/>
      <c r="I234" s="1"/>
      <c r="J234" s="13"/>
      <c r="K234" s="10"/>
      <c r="L234" s="9"/>
      <c r="M234" s="2"/>
      <c r="N234" s="13"/>
      <c r="O234" s="10"/>
      <c r="P234" s="3"/>
      <c r="Q234" s="1"/>
      <c r="R234" s="1"/>
      <c r="S234" s="11"/>
      <c r="T234" s="12"/>
      <c r="U234" s="2"/>
      <c r="V234" s="2"/>
      <c r="W234" s="12"/>
      <c r="X234" s="1"/>
      <c r="Y234" s="2"/>
    </row>
    <row r="235" spans="1:25" customFormat="1">
      <c r="A235" s="2">
        <v>13.42</v>
      </c>
      <c r="B235" s="2">
        <v>6.7681271963183587</v>
      </c>
      <c r="C235" s="9">
        <v>6.3</v>
      </c>
      <c r="D235" s="1"/>
      <c r="E235" s="2">
        <v>13.42</v>
      </c>
      <c r="F235" s="2">
        <v>6.7681271963183587</v>
      </c>
      <c r="G235" s="3">
        <v>-23.56</v>
      </c>
      <c r="H235" s="1"/>
      <c r="I235" s="1"/>
      <c r="J235" s="13"/>
      <c r="K235" s="10"/>
      <c r="L235" s="9"/>
      <c r="M235" s="2"/>
      <c r="N235" s="13"/>
      <c r="O235" s="10"/>
      <c r="P235" s="3"/>
      <c r="Q235" s="1"/>
      <c r="R235" s="1"/>
      <c r="S235" s="11"/>
      <c r="T235" s="12"/>
      <c r="U235" s="2"/>
      <c r="V235" s="2"/>
      <c r="W235" s="12"/>
      <c r="X235" s="1"/>
      <c r="Y235" s="2"/>
    </row>
    <row r="236" spans="1:25" customFormat="1">
      <c r="A236" s="2">
        <v>13.47</v>
      </c>
      <c r="B236" s="2">
        <v>6.7976384543458552</v>
      </c>
      <c r="C236" s="9">
        <v>4.3</v>
      </c>
      <c r="D236" s="1"/>
      <c r="E236" s="2">
        <v>13.47</v>
      </c>
      <c r="F236" s="2">
        <v>6.7976384543458552</v>
      </c>
      <c r="G236" s="3">
        <v>-22.99</v>
      </c>
      <c r="H236" s="1"/>
      <c r="I236" s="1"/>
      <c r="J236" s="13"/>
      <c r="K236" s="10"/>
      <c r="L236" s="9"/>
      <c r="M236" s="2"/>
      <c r="N236" s="13"/>
      <c r="O236" s="10"/>
      <c r="P236" s="3"/>
      <c r="Q236" s="1"/>
      <c r="R236" s="1"/>
      <c r="S236" s="11"/>
      <c r="T236" s="12"/>
      <c r="U236" s="1"/>
      <c r="V236" s="1"/>
      <c r="W236" s="1"/>
      <c r="X236" s="1"/>
      <c r="Y236" s="2"/>
    </row>
    <row r="237" spans="1:25" customFormat="1">
      <c r="A237" s="2">
        <v>13.52</v>
      </c>
      <c r="B237" s="2">
        <v>6.8271743765881858</v>
      </c>
      <c r="C237" s="9">
        <v>9.86</v>
      </c>
      <c r="D237" s="1"/>
      <c r="E237" s="2">
        <v>13.52</v>
      </c>
      <c r="F237" s="2">
        <v>6.8271743765881858</v>
      </c>
      <c r="G237" s="3">
        <v>-22.81</v>
      </c>
      <c r="H237" s="1"/>
      <c r="I237" s="1"/>
      <c r="J237" s="13"/>
      <c r="K237" s="10"/>
      <c r="L237" s="9"/>
      <c r="M237" s="2"/>
      <c r="N237" s="13"/>
      <c r="O237" s="10"/>
      <c r="P237" s="3"/>
      <c r="Q237" s="1"/>
      <c r="R237" s="1"/>
      <c r="S237" s="11"/>
      <c r="T237" s="12"/>
      <c r="U237" s="2"/>
      <c r="V237" s="2"/>
      <c r="W237" s="12"/>
      <c r="X237" s="1"/>
      <c r="Y237" s="2"/>
    </row>
    <row r="238" spans="1:25" customFormat="1">
      <c r="A238" s="2">
        <v>13.58</v>
      </c>
      <c r="B238" s="2">
        <v>6.8626499646578862</v>
      </c>
      <c r="C238" s="9">
        <v>6.88</v>
      </c>
      <c r="D238" s="1"/>
      <c r="E238" s="2">
        <v>13.58</v>
      </c>
      <c r="F238" s="2">
        <v>6.8626499646578862</v>
      </c>
      <c r="G238" s="3">
        <v>-22.95</v>
      </c>
      <c r="H238" s="1"/>
      <c r="I238" s="1"/>
      <c r="J238" s="13"/>
      <c r="K238" s="10"/>
      <c r="L238" s="9"/>
      <c r="M238" s="2"/>
      <c r="N238" s="13"/>
      <c r="O238" s="10"/>
      <c r="P238" s="3"/>
      <c r="Q238" s="1"/>
      <c r="R238" s="1"/>
      <c r="S238" s="11"/>
      <c r="T238" s="12"/>
      <c r="U238" s="2"/>
      <c r="V238" s="2"/>
      <c r="W238" s="12"/>
      <c r="X238" s="1"/>
      <c r="Y238" s="2"/>
    </row>
    <row r="239" spans="1:25" customFormat="1">
      <c r="A239" s="2">
        <v>13.64</v>
      </c>
      <c r="B239" s="2">
        <v>6.8981608971562123</v>
      </c>
      <c r="C239" s="9">
        <v>9.7799999999999994</v>
      </c>
      <c r="D239" s="1"/>
      <c r="E239" s="2">
        <v>13.64</v>
      </c>
      <c r="F239" s="2">
        <v>6.8981608971562123</v>
      </c>
      <c r="G239" s="3">
        <v>-23.1</v>
      </c>
      <c r="H239" s="1"/>
      <c r="I239" s="1"/>
      <c r="J239" s="13"/>
      <c r="K239" s="10"/>
      <c r="L239" s="9"/>
      <c r="M239" s="2"/>
      <c r="N239" s="13"/>
      <c r="O239" s="10"/>
      <c r="P239" s="3"/>
      <c r="Q239" s="1"/>
      <c r="R239" s="1"/>
      <c r="S239" s="11"/>
      <c r="T239" s="12"/>
      <c r="U239" s="2"/>
      <c r="V239" s="2"/>
      <c r="W239" s="12"/>
      <c r="X239" s="1"/>
      <c r="Y239" s="2"/>
    </row>
    <row r="240" spans="1:25" customFormat="1">
      <c r="A240" s="2">
        <v>13.69</v>
      </c>
      <c r="B240" s="2">
        <v>6.9277802717314509</v>
      </c>
      <c r="C240" s="9">
        <v>10.06</v>
      </c>
      <c r="D240" s="1"/>
      <c r="E240" s="2">
        <v>13.69</v>
      </c>
      <c r="F240" s="2">
        <v>6.9277802717314509</v>
      </c>
      <c r="G240" s="3">
        <v>-25.64</v>
      </c>
      <c r="H240" s="1"/>
      <c r="I240" s="1"/>
      <c r="J240" s="13"/>
      <c r="K240" s="10"/>
      <c r="L240" s="9"/>
      <c r="M240" s="2"/>
      <c r="N240" s="13"/>
      <c r="O240" s="10"/>
      <c r="P240" s="3"/>
      <c r="Q240" s="1"/>
      <c r="R240" s="1"/>
      <c r="S240" s="11"/>
      <c r="T240" s="12"/>
      <c r="U240" s="2"/>
      <c r="V240" s="2"/>
      <c r="W240" s="12"/>
      <c r="X240" s="1"/>
      <c r="Y240" s="2"/>
    </row>
    <row r="241" spans="1:25" customFormat="1">
      <c r="A241" s="2">
        <v>13.74</v>
      </c>
      <c r="B241" s="2">
        <v>6.9574240722788483</v>
      </c>
      <c r="C241" s="9">
        <v>6.06</v>
      </c>
      <c r="D241" s="1"/>
      <c r="E241" s="2">
        <v>13.74</v>
      </c>
      <c r="F241" s="2">
        <v>6.9574240722788483</v>
      </c>
      <c r="G241" s="3">
        <v>-26.44</v>
      </c>
      <c r="H241" s="1"/>
      <c r="I241" s="1"/>
      <c r="J241" s="13"/>
      <c r="K241" s="10"/>
      <c r="L241" s="9"/>
      <c r="M241" s="2"/>
      <c r="N241" s="13"/>
      <c r="O241" s="10"/>
      <c r="P241" s="3"/>
      <c r="Q241" s="1"/>
      <c r="R241" s="1"/>
      <c r="S241" s="11"/>
      <c r="T241" s="12"/>
      <c r="U241" s="1"/>
      <c r="V241" s="2"/>
      <c r="W241" s="1"/>
      <c r="X241" s="1"/>
      <c r="Y241" s="2"/>
    </row>
    <row r="242" spans="1:25" customFormat="1">
      <c r="A242" s="2">
        <v>13.79</v>
      </c>
      <c r="B242" s="2">
        <v>6.9870922450465658</v>
      </c>
      <c r="C242" s="9">
        <v>11.28</v>
      </c>
      <c r="D242" s="1"/>
      <c r="E242" s="2">
        <v>13.79</v>
      </c>
      <c r="F242" s="2">
        <v>6.9870922450465658</v>
      </c>
      <c r="G242" s="3">
        <v>-27.19</v>
      </c>
      <c r="H242" s="1"/>
      <c r="I242" s="1"/>
      <c r="J242" s="13"/>
      <c r="K242" s="10"/>
      <c r="L242" s="9"/>
      <c r="M242" s="2"/>
      <c r="N242" s="13"/>
      <c r="O242" s="10"/>
      <c r="P242" s="3"/>
      <c r="Q242" s="1"/>
      <c r="R242" s="1"/>
      <c r="S242" s="11"/>
      <c r="T242" s="12"/>
      <c r="U242" s="3"/>
      <c r="V242" s="1"/>
      <c r="W242" s="1"/>
      <c r="X242" s="1"/>
      <c r="Y242" s="2"/>
    </row>
    <row r="243" spans="1:25" customFormat="1">
      <c r="A243" s="34">
        <v>13.84</v>
      </c>
      <c r="B243" s="34">
        <v>7.0167847364281659</v>
      </c>
      <c r="C243" s="9">
        <v>8</v>
      </c>
      <c r="D243" s="1"/>
      <c r="E243" s="2">
        <v>13.84</v>
      </c>
      <c r="F243" s="2">
        <v>7.0167847364281659</v>
      </c>
      <c r="G243" s="3">
        <v>-27.5</v>
      </c>
      <c r="H243" s="1"/>
      <c r="I243" s="1"/>
      <c r="J243" s="13"/>
      <c r="K243" s="10"/>
      <c r="L243" s="9"/>
      <c r="M243" s="2"/>
      <c r="N243" s="13"/>
      <c r="O243" s="10"/>
      <c r="P243" s="3"/>
      <c r="Q243" s="1"/>
      <c r="R243" s="1"/>
      <c r="S243" s="1"/>
      <c r="T243" s="1"/>
      <c r="U243" s="1"/>
      <c r="V243" s="1"/>
      <c r="W243" s="1"/>
      <c r="X243" s="1"/>
      <c r="Y243" s="2"/>
    </row>
    <row r="244" spans="1:25" customFormat="1">
      <c r="A244" s="35">
        <v>13.89</v>
      </c>
      <c r="B244" s="34">
        <v>7.0465014929623253</v>
      </c>
      <c r="C244" s="9">
        <v>2.64</v>
      </c>
      <c r="D244" s="1"/>
      <c r="E244" s="10">
        <v>13.89</v>
      </c>
      <c r="F244" s="2">
        <v>7.0465014929623253</v>
      </c>
      <c r="G244" s="9">
        <v>-27.71</v>
      </c>
      <c r="H244" s="1"/>
      <c r="I244" s="1"/>
      <c r="J244" s="13"/>
      <c r="K244" s="10"/>
      <c r="L244" s="9"/>
      <c r="M244" s="2"/>
      <c r="N244" s="13"/>
      <c r="O244" s="10"/>
      <c r="P244" s="3"/>
      <c r="Q244" s="1"/>
      <c r="R244" s="1"/>
      <c r="S244" s="11"/>
      <c r="T244" s="12"/>
      <c r="U244" s="3"/>
      <c r="V244" s="1"/>
      <c r="W244" s="1"/>
      <c r="X244" s="1"/>
      <c r="Y244" s="2"/>
    </row>
    <row r="245" spans="1:25" customFormat="1">
      <c r="A245" s="35">
        <v>13.94</v>
      </c>
      <c r="B245" s="36">
        <v>7.0762424613325532</v>
      </c>
      <c r="C245" s="9">
        <v>2.14</v>
      </c>
      <c r="D245" s="1"/>
      <c r="E245" s="10">
        <v>13.94</v>
      </c>
      <c r="F245" s="10">
        <v>7.0762424613325532</v>
      </c>
      <c r="G245" s="9">
        <v>-27.41</v>
      </c>
      <c r="H245" s="1">
        <v>1979</v>
      </c>
      <c r="I245" s="1"/>
      <c r="J245" s="13"/>
      <c r="K245" s="10"/>
      <c r="L245" s="9"/>
      <c r="M245" s="2"/>
      <c r="N245" s="13"/>
      <c r="O245" s="10"/>
      <c r="P245" s="3"/>
      <c r="Q245" s="1"/>
      <c r="R245" s="1"/>
      <c r="S245" s="11"/>
      <c r="T245" s="12"/>
      <c r="U245" s="3"/>
      <c r="V245" s="1"/>
      <c r="W245" s="1"/>
      <c r="X245" s="1"/>
      <c r="Y245" s="2"/>
    </row>
    <row r="246" spans="1:25" customFormat="1">
      <c r="A246" s="11">
        <v>13.99</v>
      </c>
      <c r="B246" s="12">
        <v>7.1060075883669072</v>
      </c>
      <c r="C246" s="9">
        <v>2.36</v>
      </c>
      <c r="D246" s="1">
        <v>1979</v>
      </c>
      <c r="E246" s="10">
        <v>13.99</v>
      </c>
      <c r="F246" s="10">
        <v>7.1060075883669072</v>
      </c>
      <c r="G246" s="9">
        <v>-26.77</v>
      </c>
      <c r="H246" s="1"/>
      <c r="I246" s="1"/>
      <c r="J246" s="13"/>
      <c r="K246" s="10"/>
      <c r="L246" s="9"/>
      <c r="M246" s="2"/>
      <c r="N246" s="13"/>
      <c r="O246" s="10"/>
      <c r="P246" s="3"/>
      <c r="Q246" s="1"/>
      <c r="R246" s="1"/>
      <c r="S246" s="11"/>
      <c r="T246" s="12"/>
      <c r="U246" s="3"/>
      <c r="V246" s="1"/>
      <c r="W246" s="1"/>
      <c r="X246" s="1"/>
      <c r="Y246" s="2"/>
    </row>
    <row r="247" spans="1:25" customFormat="1">
      <c r="A247" s="11">
        <v>14.05</v>
      </c>
      <c r="B247" s="12">
        <v>7.141757556755068</v>
      </c>
      <c r="C247" s="9">
        <v>3.74</v>
      </c>
      <c r="D247" s="1"/>
      <c r="E247" s="10">
        <v>14.05</v>
      </c>
      <c r="F247" s="10">
        <v>7.141757556755068</v>
      </c>
      <c r="G247" s="9">
        <v>-25.12</v>
      </c>
      <c r="H247" s="1"/>
      <c r="I247" s="1"/>
      <c r="J247" s="13"/>
      <c r="K247" s="10"/>
      <c r="L247" s="9"/>
      <c r="M247" s="2"/>
      <c r="N247" s="13"/>
      <c r="O247" s="10"/>
      <c r="P247" s="3"/>
      <c r="Q247" s="1"/>
      <c r="R247" s="1"/>
      <c r="S247" s="11"/>
      <c r="T247" s="12"/>
      <c r="U247" s="3"/>
      <c r="V247" s="1"/>
      <c r="W247" s="1"/>
      <c r="X247" s="1"/>
      <c r="Y247" s="2"/>
    </row>
    <row r="248" spans="1:25" customFormat="1">
      <c r="A248" s="11">
        <v>14.113</v>
      </c>
      <c r="B248" s="12">
        <v>7.179332282931485</v>
      </c>
      <c r="C248" s="9">
        <v>2.64</v>
      </c>
      <c r="D248" s="1"/>
      <c r="E248" s="10">
        <v>14.113</v>
      </c>
      <c r="F248" s="10">
        <v>7.179332282931485</v>
      </c>
      <c r="G248" s="9">
        <v>-24.12</v>
      </c>
      <c r="H248" s="1"/>
      <c r="I248" s="1"/>
      <c r="J248" s="13"/>
      <c r="K248" s="10"/>
      <c r="L248" s="9"/>
      <c r="M248" s="2"/>
      <c r="N248" s="13"/>
      <c r="O248" s="10"/>
      <c r="P248" s="3"/>
      <c r="Q248" s="1"/>
      <c r="R248" s="1"/>
      <c r="S248" s="11"/>
      <c r="T248" s="12"/>
      <c r="U248" s="3"/>
      <c r="V248" s="1"/>
      <c r="W248" s="1"/>
      <c r="X248" s="1"/>
      <c r="Y248" s="2"/>
    </row>
    <row r="249" spans="1:25" customFormat="1">
      <c r="A249" s="11">
        <v>14.166</v>
      </c>
      <c r="B249" s="12">
        <v>7.2109722507387426</v>
      </c>
      <c r="C249" s="9">
        <v>6.18</v>
      </c>
      <c r="D249" s="1"/>
      <c r="E249" s="10">
        <v>14.166</v>
      </c>
      <c r="F249" s="10">
        <v>7.2109722507387426</v>
      </c>
      <c r="G249" s="9">
        <v>-24.08</v>
      </c>
      <c r="H249" s="1"/>
      <c r="I249" s="1"/>
      <c r="J249" s="13"/>
      <c r="K249" s="10"/>
      <c r="L249" s="9"/>
      <c r="M249" s="2"/>
      <c r="N249" s="13"/>
      <c r="O249" s="10"/>
      <c r="P249" s="3"/>
      <c r="Q249" s="1"/>
      <c r="R249" s="1"/>
      <c r="S249" s="11"/>
      <c r="T249" s="12"/>
      <c r="U249" s="3"/>
      <c r="V249" s="1"/>
      <c r="W249" s="1"/>
      <c r="X249" s="1"/>
      <c r="Y249" s="2"/>
    </row>
    <row r="250" spans="1:25" customFormat="1">
      <c r="A250" s="11">
        <v>14.218999999999999</v>
      </c>
      <c r="B250" s="12">
        <v>7.2426390951964832</v>
      </c>
      <c r="C250" s="9">
        <v>2.14</v>
      </c>
      <c r="D250" s="1"/>
      <c r="E250" s="10">
        <v>14.218999999999999</v>
      </c>
      <c r="F250" s="10">
        <v>7.2426390951964832</v>
      </c>
      <c r="G250" s="9">
        <v>-25.57</v>
      </c>
      <c r="H250" s="1"/>
      <c r="I250" s="1"/>
      <c r="J250" s="13"/>
      <c r="K250" s="10"/>
      <c r="L250" s="9"/>
      <c r="M250" s="2"/>
      <c r="N250" s="13"/>
      <c r="O250" s="10"/>
      <c r="P250" s="3"/>
      <c r="Q250" s="1"/>
      <c r="R250" s="1"/>
      <c r="S250" s="11"/>
      <c r="T250" s="12"/>
      <c r="U250" s="3"/>
      <c r="V250" s="1"/>
      <c r="W250" s="1"/>
      <c r="X250" s="1"/>
      <c r="Y250" s="2"/>
    </row>
    <row r="251" spans="1:25" customFormat="1">
      <c r="A251" s="11">
        <v>14.282</v>
      </c>
      <c r="B251" s="12">
        <v>7.2803156926551535</v>
      </c>
      <c r="C251" s="9">
        <v>1.8</v>
      </c>
      <c r="D251" s="1"/>
      <c r="E251" s="10">
        <v>14.282</v>
      </c>
      <c r="F251" s="10">
        <v>7.2803156926551535</v>
      </c>
      <c r="G251" s="9">
        <v>-26.5</v>
      </c>
      <c r="H251" s="1"/>
      <c r="I251" s="1"/>
      <c r="J251" s="13"/>
      <c r="K251" s="10"/>
      <c r="L251" s="9"/>
      <c r="M251" s="2"/>
      <c r="N251" s="13"/>
      <c r="O251" s="10"/>
      <c r="P251" s="3"/>
      <c r="Q251" s="1"/>
      <c r="R251" s="1"/>
      <c r="S251" s="11"/>
      <c r="T251" s="12"/>
      <c r="U251" s="3"/>
      <c r="V251" s="1"/>
      <c r="W251" s="1"/>
      <c r="X251" s="1"/>
      <c r="Y251" s="2"/>
    </row>
    <row r="252" spans="1:25" customFormat="1">
      <c r="A252" s="11">
        <v>14.345000000000001</v>
      </c>
      <c r="B252" s="12">
        <v>7.3180300731281571</v>
      </c>
      <c r="C252" s="9">
        <v>2.2799999999999998</v>
      </c>
      <c r="D252" s="1"/>
      <c r="E252" s="10">
        <v>14.345000000000001</v>
      </c>
      <c r="F252" s="10">
        <v>7.3180300731281571</v>
      </c>
      <c r="G252" s="9">
        <v>-26.25</v>
      </c>
      <c r="H252" s="1"/>
      <c r="I252" s="1"/>
      <c r="J252" s="13"/>
      <c r="K252" s="10"/>
      <c r="L252" s="9"/>
      <c r="M252" s="2"/>
      <c r="N252" s="13"/>
      <c r="O252" s="10"/>
      <c r="P252" s="3"/>
      <c r="Q252" s="1"/>
      <c r="R252" s="1"/>
      <c r="S252" s="11"/>
      <c r="T252" s="12"/>
      <c r="U252" s="3"/>
      <c r="V252" s="1"/>
      <c r="W252" s="1"/>
      <c r="X252" s="1"/>
      <c r="Y252" s="2"/>
    </row>
    <row r="253" spans="1:25" customFormat="1">
      <c r="A253" s="11">
        <v>14.4</v>
      </c>
      <c r="B253" s="12">
        <v>7.3509861343980223</v>
      </c>
      <c r="C253" s="9">
        <v>1.26</v>
      </c>
      <c r="D253" s="1"/>
      <c r="E253" s="10">
        <v>14.4</v>
      </c>
      <c r="F253" s="10">
        <v>7.3509861343980223</v>
      </c>
      <c r="G253" s="9">
        <v>-25.76</v>
      </c>
      <c r="H253" s="1"/>
      <c r="I253" s="1"/>
      <c r="J253" s="13"/>
      <c r="K253" s="10"/>
      <c r="L253" s="9"/>
      <c r="M253" s="2"/>
      <c r="N253" s="1"/>
      <c r="O253" s="1"/>
      <c r="P253" s="1"/>
      <c r="Q253" s="1"/>
      <c r="R253" s="1"/>
      <c r="S253" s="11"/>
      <c r="T253" s="12"/>
      <c r="U253" s="3"/>
      <c r="V253" s="1"/>
      <c r="W253" s="1"/>
      <c r="X253" s="1"/>
      <c r="Y253" s="2"/>
    </row>
    <row r="254" spans="1:25" customFormat="1">
      <c r="A254" s="11">
        <v>14.455</v>
      </c>
      <c r="B254" s="12">
        <v>7.3839708438892959</v>
      </c>
      <c r="C254" s="9">
        <v>1.28</v>
      </c>
      <c r="D254" s="1"/>
      <c r="E254" s="10">
        <v>14.455</v>
      </c>
      <c r="F254" s="10">
        <v>7.3839708438892959</v>
      </c>
      <c r="G254" s="9">
        <v>-25.62</v>
      </c>
      <c r="H254" s="1"/>
      <c r="I254" s="1"/>
      <c r="J254" s="13"/>
      <c r="K254" s="10"/>
      <c r="L254" s="9"/>
      <c r="M254" s="2"/>
      <c r="N254" s="13"/>
      <c r="O254" s="10"/>
      <c r="P254" s="3"/>
      <c r="Q254" s="1"/>
      <c r="R254" s="1"/>
      <c r="S254" s="1"/>
      <c r="T254" s="1"/>
      <c r="U254" s="1"/>
      <c r="V254" s="1"/>
      <c r="W254" s="1"/>
      <c r="X254" s="1"/>
      <c r="Y254" s="2"/>
    </row>
    <row r="255" spans="1:25" customFormat="1">
      <c r="A255" s="11">
        <v>14.507999999999999</v>
      </c>
      <c r="B255" s="12">
        <v>7.4157831494088002</v>
      </c>
      <c r="C255" s="9">
        <v>1.98</v>
      </c>
      <c r="D255" s="1"/>
      <c r="E255" s="10">
        <v>14.507999999999999</v>
      </c>
      <c r="F255" s="10">
        <v>7.4157831494088002</v>
      </c>
      <c r="G255" s="9">
        <v>-25.81</v>
      </c>
      <c r="H255" s="1"/>
      <c r="I255" s="1"/>
      <c r="J255" s="13"/>
      <c r="K255" s="10"/>
      <c r="L255" s="9"/>
      <c r="M255" s="2"/>
      <c r="N255" s="13"/>
      <c r="O255" s="10"/>
      <c r="P255" s="3"/>
      <c r="Q255" s="1"/>
      <c r="R255" s="1"/>
      <c r="S255" s="11"/>
      <c r="T255" s="12"/>
      <c r="U255" s="3"/>
      <c r="V255" s="1"/>
      <c r="W255" s="1"/>
      <c r="X255" s="1"/>
      <c r="Y255" s="2"/>
    </row>
    <row r="256" spans="1:25" customFormat="1">
      <c r="A256" s="11">
        <v>14.571</v>
      </c>
      <c r="B256" s="12">
        <v>7.453632215116861</v>
      </c>
      <c r="C256" s="9">
        <v>1.52</v>
      </c>
      <c r="D256" s="1"/>
      <c r="E256" s="10">
        <v>14.571</v>
      </c>
      <c r="F256" s="10">
        <v>7.453632215116861</v>
      </c>
      <c r="G256" s="9">
        <v>-25.8</v>
      </c>
      <c r="H256" s="1"/>
      <c r="I256" s="1"/>
      <c r="J256" s="13"/>
      <c r="K256" s="10"/>
      <c r="L256" s="9"/>
      <c r="M256" s="2"/>
      <c r="N256" s="13"/>
      <c r="O256" s="10"/>
      <c r="P256" s="3"/>
      <c r="Q256" s="1"/>
      <c r="R256" s="1"/>
      <c r="S256" s="11"/>
      <c r="T256" s="12"/>
      <c r="U256" s="3"/>
      <c r="V256" s="1"/>
      <c r="W256" s="1"/>
      <c r="X256" s="1"/>
      <c r="Y256" s="2"/>
    </row>
    <row r="257" spans="1:25" customFormat="1">
      <c r="A257" s="11">
        <v>14.634</v>
      </c>
      <c r="B257" s="12">
        <v>7.4915185893325864</v>
      </c>
      <c r="C257" s="9">
        <v>2.34</v>
      </c>
      <c r="D257" s="1"/>
      <c r="E257" s="10">
        <v>14.634</v>
      </c>
      <c r="F257" s="10">
        <v>7.4915185893325864</v>
      </c>
      <c r="G257" s="9">
        <v>-26.43</v>
      </c>
      <c r="H257" s="1"/>
      <c r="I257" s="1"/>
      <c r="J257" s="13"/>
      <c r="K257" s="10"/>
      <c r="L257" s="9"/>
      <c r="M257" s="2"/>
      <c r="N257" s="13"/>
      <c r="O257" s="10"/>
      <c r="P257" s="3"/>
      <c r="Q257" s="1"/>
      <c r="R257" s="1"/>
      <c r="S257" s="11"/>
      <c r="T257" s="12"/>
      <c r="U257" s="3"/>
      <c r="V257" s="1"/>
      <c r="W257" s="1"/>
      <c r="X257" s="1"/>
      <c r="Y257" s="2"/>
    </row>
    <row r="258" spans="1:25" customFormat="1">
      <c r="A258" s="11">
        <v>14.694000000000001</v>
      </c>
      <c r="B258" s="12">
        <v>7.5276354422917899</v>
      </c>
      <c r="C258" s="9">
        <v>4.26</v>
      </c>
      <c r="D258" s="1"/>
      <c r="E258" s="10">
        <v>14.694000000000001</v>
      </c>
      <c r="F258" s="10">
        <v>7.5276354422917899</v>
      </c>
      <c r="G258" s="9">
        <v>-27.11</v>
      </c>
      <c r="H258" s="1"/>
      <c r="I258" s="1"/>
      <c r="J258" s="1"/>
      <c r="K258" s="1"/>
      <c r="L258" s="1"/>
      <c r="M258" s="2"/>
      <c r="N258" s="13"/>
      <c r="O258" s="10"/>
      <c r="P258" s="3"/>
      <c r="Q258" s="1"/>
      <c r="R258" s="1"/>
      <c r="S258" s="11"/>
      <c r="T258" s="12"/>
      <c r="U258" s="3"/>
      <c r="V258" s="1"/>
      <c r="W258" s="1"/>
      <c r="X258" s="1"/>
      <c r="Y258" s="2"/>
    </row>
    <row r="259" spans="1:25" customFormat="1">
      <c r="A259" s="11">
        <v>14.757</v>
      </c>
      <c r="B259" s="12">
        <v>7.5655943619943233</v>
      </c>
      <c r="C259" s="9">
        <v>3.56</v>
      </c>
      <c r="D259" s="1"/>
      <c r="E259" s="10">
        <v>14.757</v>
      </c>
      <c r="F259" s="10">
        <v>7.5655943619943233</v>
      </c>
      <c r="G259" s="9">
        <v>-27.04</v>
      </c>
      <c r="H259" s="1"/>
      <c r="I259" s="1"/>
      <c r="J259" s="13"/>
      <c r="K259" s="10"/>
      <c r="L259" s="9"/>
      <c r="M259" s="2"/>
      <c r="N259" s="13"/>
      <c r="O259" s="10"/>
      <c r="P259" s="3"/>
      <c r="Q259" s="1"/>
      <c r="R259" s="1"/>
      <c r="S259" s="11"/>
      <c r="T259" s="12"/>
      <c r="U259" s="3"/>
      <c r="V259" s="1"/>
      <c r="W259" s="1"/>
      <c r="X259" s="1"/>
      <c r="Y259" s="2"/>
    </row>
    <row r="260" spans="1:25" customFormat="1">
      <c r="A260" s="11">
        <v>14.817</v>
      </c>
      <c r="B260" s="12">
        <v>7.6017801208801519</v>
      </c>
      <c r="C260" s="9">
        <v>4</v>
      </c>
      <c r="D260" s="1"/>
      <c r="E260" s="10">
        <v>14.817</v>
      </c>
      <c r="F260" s="10">
        <v>7.6017801208801519</v>
      </c>
      <c r="G260" s="9">
        <v>-26.02</v>
      </c>
      <c r="H260" s="1">
        <v>1978</v>
      </c>
      <c r="I260" s="1"/>
      <c r="J260" s="13"/>
      <c r="K260" s="10"/>
      <c r="L260" s="9"/>
      <c r="M260" s="2"/>
      <c r="N260" s="13"/>
      <c r="O260" s="10"/>
      <c r="P260" s="3"/>
      <c r="Q260" s="1"/>
      <c r="R260" s="1"/>
      <c r="S260" s="11"/>
      <c r="T260" s="12"/>
      <c r="U260" s="3"/>
      <c r="V260" s="1"/>
      <c r="W260" s="1"/>
      <c r="X260" s="1"/>
      <c r="Y260" s="2"/>
    </row>
    <row r="261" spans="1:25" customFormat="1">
      <c r="A261" s="11">
        <v>14.877000000000001</v>
      </c>
      <c r="B261" s="12">
        <v>7.6379993586632589</v>
      </c>
      <c r="C261" s="9">
        <v>2.66</v>
      </c>
      <c r="D261" s="1"/>
      <c r="E261" s="10">
        <v>14.877000000000001</v>
      </c>
      <c r="F261" s="10">
        <v>7.6379993586632589</v>
      </c>
      <c r="G261" s="9">
        <v>-25.26</v>
      </c>
      <c r="H261" s="1"/>
      <c r="I261" s="1"/>
      <c r="J261" s="13"/>
      <c r="K261" s="10"/>
      <c r="L261" s="9"/>
      <c r="M261" s="2"/>
      <c r="N261" s="13"/>
      <c r="O261" s="10"/>
      <c r="P261" s="3"/>
      <c r="Q261" s="1"/>
      <c r="R261" s="1"/>
      <c r="S261" s="11"/>
      <c r="T261" s="12"/>
      <c r="U261" s="3"/>
      <c r="V261" s="1"/>
      <c r="W261" s="1"/>
      <c r="X261" s="1"/>
      <c r="Y261" s="2"/>
    </row>
    <row r="262" spans="1:25" customFormat="1">
      <c r="A262" s="19">
        <v>14.936999999999999</v>
      </c>
      <c r="B262" s="19">
        <v>7.6742519880290985</v>
      </c>
      <c r="C262" s="23">
        <v>6.62</v>
      </c>
      <c r="E262" s="19">
        <v>14.936999999999999</v>
      </c>
      <c r="F262" s="19">
        <v>7.6742519880290985</v>
      </c>
      <c r="G262" s="23">
        <v>-21.95</v>
      </c>
      <c r="I262" s="1"/>
      <c r="J262" s="13"/>
      <c r="K262" s="10"/>
      <c r="L262" s="9"/>
      <c r="M262" s="2"/>
      <c r="N262" s="13"/>
      <c r="O262" s="10"/>
      <c r="P262" s="3"/>
      <c r="Q262" s="1"/>
      <c r="R262" s="1"/>
      <c r="S262" s="11"/>
      <c r="T262" s="12"/>
      <c r="U262" s="3"/>
      <c r="V262" s="1"/>
      <c r="W262" s="1"/>
      <c r="X262" s="1"/>
      <c r="Y262" s="2"/>
    </row>
    <row r="263" spans="1:25" customFormat="1">
      <c r="A263" s="19">
        <v>15</v>
      </c>
      <c r="B263" s="19">
        <v>7.7123530917238989</v>
      </c>
      <c r="C263" s="23">
        <v>5.4</v>
      </c>
      <c r="E263" s="19">
        <v>15</v>
      </c>
      <c r="F263" s="19">
        <v>7.7123530917238989</v>
      </c>
      <c r="G263" s="23">
        <v>-20.49</v>
      </c>
      <c r="I263" s="1"/>
      <c r="J263" s="13"/>
      <c r="K263" s="10"/>
      <c r="L263" s="9"/>
      <c r="M263" s="2"/>
      <c r="N263" s="13"/>
      <c r="O263" s="10"/>
      <c r="P263" s="3"/>
      <c r="Q263" s="1"/>
      <c r="R263" s="1"/>
      <c r="S263" s="11"/>
      <c r="T263" s="12"/>
      <c r="U263" s="3"/>
      <c r="V263" s="1"/>
      <c r="W263" s="1"/>
      <c r="X263" s="1"/>
      <c r="Y263" s="2"/>
    </row>
    <row r="264" spans="1:25" customFormat="1">
      <c r="A264" s="19">
        <v>15.06</v>
      </c>
      <c r="B264" s="19">
        <v>7.748673902082885</v>
      </c>
      <c r="C264" s="23">
        <v>3.62</v>
      </c>
      <c r="E264" s="19">
        <v>15.06</v>
      </c>
      <c r="F264" s="19">
        <v>7.748673902082885</v>
      </c>
      <c r="G264" s="23">
        <v>-24.84</v>
      </c>
      <c r="I264" s="1"/>
      <c r="J264" s="13"/>
      <c r="K264" s="10"/>
      <c r="L264" s="9"/>
      <c r="M264" s="2"/>
      <c r="N264" s="13"/>
      <c r="O264" s="10"/>
      <c r="P264" s="3"/>
      <c r="Q264" s="1"/>
      <c r="R264" s="1"/>
      <c r="S264" s="1"/>
      <c r="T264" s="1"/>
      <c r="U264" s="1"/>
      <c r="V264" s="1"/>
      <c r="W264" s="1"/>
      <c r="X264" s="1"/>
      <c r="Y264" s="2"/>
    </row>
    <row r="265" spans="1:25" customFormat="1">
      <c r="A265" s="19">
        <v>15.11</v>
      </c>
      <c r="B265" s="19">
        <v>7.7789665521799236</v>
      </c>
      <c r="C265" s="23">
        <v>2.92</v>
      </c>
      <c r="E265" s="19">
        <v>15.11</v>
      </c>
      <c r="F265" s="19">
        <v>7.7789665521799236</v>
      </c>
      <c r="G265" s="23">
        <v>-24.88</v>
      </c>
      <c r="I265" s="1"/>
      <c r="J265" s="13"/>
      <c r="K265" s="10"/>
      <c r="L265" s="9"/>
      <c r="M265" s="2"/>
      <c r="N265" s="13"/>
      <c r="O265" s="10"/>
      <c r="P265" s="3"/>
      <c r="Q265" s="1"/>
      <c r="R265" s="1"/>
      <c r="S265" s="11"/>
      <c r="T265" s="12"/>
      <c r="U265" s="3"/>
      <c r="V265" s="1"/>
      <c r="W265" s="1"/>
      <c r="X265" s="1"/>
      <c r="Y265" s="2"/>
    </row>
    <row r="266" spans="1:25" customFormat="1">
      <c r="A266" s="19">
        <v>15.16</v>
      </c>
      <c r="B266" s="19">
        <v>7.8092821573006646</v>
      </c>
      <c r="C266" s="23">
        <v>2.82</v>
      </c>
      <c r="E266" s="19">
        <v>15.16</v>
      </c>
      <c r="F266" s="19">
        <v>7.8092821573006646</v>
      </c>
      <c r="G266" s="23">
        <v>-23.49</v>
      </c>
      <c r="I266" s="1"/>
      <c r="J266" s="13"/>
      <c r="K266" s="10"/>
      <c r="L266" s="9"/>
      <c r="M266" s="2"/>
      <c r="N266" s="13"/>
      <c r="O266" s="10"/>
      <c r="P266" s="3"/>
      <c r="Q266" s="1"/>
      <c r="R266" s="1"/>
      <c r="S266" s="11"/>
      <c r="T266" s="12"/>
      <c r="U266" s="3"/>
      <c r="V266" s="1"/>
      <c r="W266" s="1"/>
      <c r="X266" s="1"/>
      <c r="Y266" s="2"/>
    </row>
    <row r="267" spans="1:25" customFormat="1">
      <c r="A267" s="19">
        <v>15.22</v>
      </c>
      <c r="B267" s="19">
        <v>7.8456911151542421</v>
      </c>
      <c r="C267" s="23">
        <v>10.54</v>
      </c>
      <c r="D267">
        <v>1978</v>
      </c>
      <c r="E267" s="19">
        <v>15.22</v>
      </c>
      <c r="F267" s="19">
        <v>7.8456911151542421</v>
      </c>
      <c r="G267" s="23">
        <v>-25.78</v>
      </c>
      <c r="I267" s="1"/>
      <c r="J267" s="13"/>
      <c r="K267" s="10"/>
      <c r="L267" s="9"/>
      <c r="M267" s="2"/>
      <c r="N267" s="13"/>
      <c r="O267" s="10"/>
      <c r="P267" s="3"/>
      <c r="Q267" s="1"/>
      <c r="R267" s="1"/>
      <c r="S267" s="11"/>
      <c r="T267" s="12"/>
      <c r="U267" s="3"/>
      <c r="V267" s="1"/>
      <c r="W267" s="1"/>
      <c r="X267" s="1"/>
      <c r="Y267" s="2"/>
    </row>
    <row r="268" spans="1:25" customFormat="1">
      <c r="A268" s="19">
        <v>15.28</v>
      </c>
      <c r="B268" s="19">
        <v>7.8821329709548582</v>
      </c>
      <c r="C268" s="23">
        <v>5.16</v>
      </c>
      <c r="E268" s="19">
        <v>15.28</v>
      </c>
      <c r="F268" s="19">
        <v>7.8821329709548582</v>
      </c>
      <c r="G268" s="23">
        <v>-28.33</v>
      </c>
      <c r="I268" s="1"/>
      <c r="J268" s="13"/>
      <c r="K268" s="10"/>
      <c r="L268" s="9"/>
      <c r="M268" s="2"/>
      <c r="N268" s="13"/>
      <c r="O268" s="10"/>
      <c r="P268" s="3"/>
      <c r="Q268" s="1"/>
      <c r="R268" s="1"/>
      <c r="S268" s="11"/>
      <c r="T268" s="12"/>
      <c r="U268" s="3"/>
      <c r="V268" s="1"/>
      <c r="W268" s="1"/>
      <c r="X268" s="1"/>
      <c r="Y268" s="2"/>
    </row>
    <row r="269" spans="1:25" customFormat="1">
      <c r="A269" s="19">
        <v>15.33</v>
      </c>
      <c r="B269" s="19">
        <v>7.912526251980422</v>
      </c>
      <c r="C269" s="23">
        <v>6.02</v>
      </c>
      <c r="E269" s="19">
        <v>15.33</v>
      </c>
      <c r="F269" s="19">
        <v>7.912526251980422</v>
      </c>
      <c r="G269" s="23">
        <v>-24.99</v>
      </c>
      <c r="I269" s="1"/>
      <c r="J269" s="13"/>
      <c r="K269" s="10"/>
      <c r="L269" s="9"/>
      <c r="M269" s="2"/>
      <c r="N269" s="13"/>
      <c r="O269" s="10"/>
      <c r="P269" s="3"/>
      <c r="Q269" s="1"/>
      <c r="R269" s="1"/>
      <c r="S269" s="11"/>
      <c r="T269" s="12"/>
      <c r="U269" s="3"/>
      <c r="V269" s="1"/>
      <c r="W269" s="1"/>
      <c r="X269" s="1"/>
      <c r="Y269" s="2"/>
    </row>
    <row r="270" spans="1:25" customFormat="1">
      <c r="A270" s="19">
        <v>15.38</v>
      </c>
      <c r="B270" s="19">
        <v>7.942942270233873</v>
      </c>
      <c r="C270" s="23">
        <v>5.08</v>
      </c>
      <c r="E270" s="19">
        <v>15.38</v>
      </c>
      <c r="F270" s="19">
        <v>7.942942270233873</v>
      </c>
      <c r="G270" s="23">
        <v>-25.86</v>
      </c>
      <c r="I270" s="1"/>
      <c r="J270" s="13"/>
      <c r="K270" s="10"/>
      <c r="L270" s="9"/>
      <c r="M270" s="2"/>
      <c r="N270" s="13"/>
      <c r="O270" s="10"/>
      <c r="P270" s="3"/>
      <c r="Q270" s="1"/>
      <c r="R270" s="1"/>
      <c r="S270" s="11"/>
      <c r="T270" s="12"/>
      <c r="U270" s="3"/>
      <c r="V270" s="1"/>
      <c r="W270" s="1"/>
      <c r="X270" s="1"/>
      <c r="Y270" s="2"/>
    </row>
    <row r="271" spans="1:25" customFormat="1">
      <c r="A271" s="19">
        <v>15.43</v>
      </c>
      <c r="B271" s="19">
        <v>7.9733809765855046</v>
      </c>
      <c r="C271" s="23">
        <v>4.54</v>
      </c>
      <c r="E271" s="19">
        <v>15.43</v>
      </c>
      <c r="F271" s="19">
        <v>7.9733809765855046</v>
      </c>
      <c r="G271" s="23">
        <v>-26.2</v>
      </c>
      <c r="I271" s="1"/>
      <c r="J271" s="13"/>
      <c r="K271" s="10"/>
      <c r="L271" s="9"/>
      <c r="M271" s="2"/>
      <c r="N271" s="13"/>
      <c r="O271" s="10"/>
      <c r="P271" s="3"/>
      <c r="Q271" s="1"/>
      <c r="R271" s="1"/>
      <c r="S271" s="11"/>
      <c r="T271" s="12"/>
      <c r="U271" s="3"/>
      <c r="V271" s="1"/>
      <c r="W271" s="1"/>
      <c r="X271" s="1"/>
      <c r="Y271" s="2"/>
    </row>
    <row r="272" spans="1:25" customFormat="1">
      <c r="A272" s="19">
        <v>15.478</v>
      </c>
      <c r="B272" s="19">
        <v>8.0026234340128379</v>
      </c>
      <c r="C272" s="23">
        <v>5.36</v>
      </c>
      <c r="E272" s="19">
        <v>15.478</v>
      </c>
      <c r="F272" s="19">
        <v>8.0026234340128379</v>
      </c>
      <c r="G272" s="23">
        <v>-26.48</v>
      </c>
      <c r="I272" s="1"/>
      <c r="J272" s="13"/>
      <c r="K272" s="10"/>
      <c r="L272" s="9"/>
      <c r="M272" s="2"/>
      <c r="N272" s="13"/>
      <c r="O272" s="10"/>
      <c r="P272" s="3"/>
      <c r="Q272" s="1"/>
      <c r="R272" s="1"/>
      <c r="S272" s="11"/>
      <c r="T272" s="12"/>
      <c r="U272" s="3"/>
      <c r="V272" s="1"/>
      <c r="W272" s="1"/>
      <c r="X272" s="1"/>
      <c r="Y272" s="2"/>
    </row>
    <row r="273" spans="1:25" customFormat="1">
      <c r="A273" s="19">
        <v>15.526</v>
      </c>
      <c r="B273" s="19">
        <v>8.0318867124101754</v>
      </c>
      <c r="C273" s="23">
        <v>3.28</v>
      </c>
      <c r="E273" s="19">
        <v>15.526</v>
      </c>
      <c r="F273" s="19">
        <v>8.0318867124101754</v>
      </c>
      <c r="G273" s="23">
        <v>-26.93</v>
      </c>
      <c r="I273" s="1"/>
      <c r="J273" s="13"/>
      <c r="K273" s="10"/>
      <c r="L273" s="9"/>
      <c r="M273" s="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2"/>
    </row>
    <row r="274" spans="1:25" customFormat="1">
      <c r="A274" s="19">
        <v>15.574</v>
      </c>
      <c r="B274" s="19">
        <v>8.0611707686642866</v>
      </c>
      <c r="C274" s="23">
        <v>1.9</v>
      </c>
      <c r="E274" s="19">
        <v>15.574</v>
      </c>
      <c r="F274" s="19">
        <v>8.0611707686642866</v>
      </c>
      <c r="G274" s="23">
        <v>-27.34</v>
      </c>
      <c r="I274" s="1"/>
      <c r="J274" s="13"/>
      <c r="K274" s="10"/>
      <c r="L274" s="9"/>
      <c r="M274" s="2"/>
      <c r="N274" s="13"/>
      <c r="O274" s="10"/>
      <c r="P274" s="3"/>
      <c r="Q274" s="1"/>
      <c r="R274" s="1"/>
      <c r="S274" s="11"/>
      <c r="T274" s="12"/>
      <c r="U274" s="3"/>
      <c r="V274" s="1"/>
      <c r="W274" s="1"/>
      <c r="X274" s="1"/>
      <c r="Y274" s="2"/>
    </row>
    <row r="275" spans="1:25" customFormat="1">
      <c r="A275" s="19">
        <v>15.622</v>
      </c>
      <c r="B275" s="19">
        <v>8.0904755597769391</v>
      </c>
      <c r="C275" s="23">
        <v>6.56</v>
      </c>
      <c r="E275" s="19">
        <v>15.622</v>
      </c>
      <c r="F275" s="19">
        <v>8.0904755597769391</v>
      </c>
      <c r="G275" s="23">
        <v>-27.04</v>
      </c>
      <c r="I275" s="1"/>
      <c r="J275" s="13"/>
      <c r="K275" s="10"/>
      <c r="L275" s="9"/>
      <c r="M275" s="2"/>
      <c r="N275" s="13"/>
      <c r="O275" s="10"/>
      <c r="P275" s="3"/>
      <c r="Q275" s="1"/>
      <c r="R275" s="1"/>
      <c r="S275" s="11"/>
      <c r="T275" s="12"/>
      <c r="U275" s="3"/>
      <c r="V275" s="1"/>
      <c r="W275" s="1"/>
      <c r="X275" s="1"/>
      <c r="Y275" s="2"/>
    </row>
    <row r="276" spans="1:25" customFormat="1">
      <c r="A276" s="19">
        <v>15.67</v>
      </c>
      <c r="B276" s="19">
        <v>8.1198010428646779</v>
      </c>
      <c r="C276" s="23">
        <v>4.0599999999999996</v>
      </c>
      <c r="E276" s="19">
        <v>15.67</v>
      </c>
      <c r="F276" s="19">
        <v>8.1198010428646779</v>
      </c>
      <c r="G276" s="23">
        <v>-27.76</v>
      </c>
      <c r="I276" s="1"/>
      <c r="J276" s="13"/>
      <c r="K276" s="10"/>
      <c r="L276" s="9"/>
      <c r="M276" s="2"/>
      <c r="N276" s="13"/>
      <c r="O276" s="10"/>
      <c r="P276" s="3"/>
      <c r="Q276" s="1"/>
      <c r="R276" s="1"/>
      <c r="S276" s="11"/>
      <c r="T276" s="12"/>
      <c r="U276" s="3"/>
      <c r="V276" s="1"/>
      <c r="W276" s="1"/>
      <c r="X276" s="1"/>
      <c r="Y276" s="2"/>
    </row>
    <row r="277" spans="1:25" customFormat="1">
      <c r="A277" s="19">
        <v>15.73</v>
      </c>
      <c r="B277" s="19">
        <v>8.1564869309186818</v>
      </c>
      <c r="C277" s="23">
        <v>5.88</v>
      </c>
      <c r="E277" s="19">
        <v>15.73</v>
      </c>
      <c r="F277" s="19">
        <v>8.1564869309186818</v>
      </c>
      <c r="G277" s="23">
        <v>-27.2</v>
      </c>
      <c r="H277">
        <v>1977</v>
      </c>
      <c r="I277" s="1"/>
      <c r="J277" s="13"/>
      <c r="K277" s="10"/>
      <c r="L277" s="9"/>
      <c r="M277" s="2"/>
      <c r="N277" s="13"/>
      <c r="O277" s="10"/>
      <c r="P277" s="3"/>
      <c r="Q277" s="1"/>
      <c r="R277" s="1"/>
      <c r="S277" s="11"/>
      <c r="T277" s="12"/>
      <c r="U277" s="3"/>
      <c r="V277" s="1"/>
      <c r="W277" s="1"/>
      <c r="X277" s="1"/>
      <c r="Y277" s="2"/>
    </row>
    <row r="278" spans="1:25" customFormat="1">
      <c r="A278" s="19">
        <v>15.79</v>
      </c>
      <c r="B278" s="19">
        <v>8.1932050000796792</v>
      </c>
      <c r="C278" s="23">
        <v>4.42</v>
      </c>
      <c r="E278" s="19">
        <v>15.79</v>
      </c>
      <c r="F278" s="19">
        <v>8.1932050000796792</v>
      </c>
      <c r="G278" s="23">
        <v>-26.55</v>
      </c>
      <c r="I278" s="1"/>
      <c r="J278" s="1"/>
      <c r="K278" s="1"/>
      <c r="L278" s="1"/>
      <c r="M278" s="2"/>
      <c r="N278" s="13"/>
      <c r="O278" s="10"/>
      <c r="P278" s="3"/>
      <c r="Q278" s="1"/>
      <c r="R278" s="1"/>
      <c r="S278" s="11"/>
      <c r="T278" s="12"/>
      <c r="U278" s="3"/>
      <c r="V278" s="1"/>
      <c r="W278" s="1"/>
      <c r="X278" s="1"/>
      <c r="Y278" s="2"/>
    </row>
    <row r="279" spans="1:25" customFormat="1">
      <c r="A279" s="19">
        <v>15.84</v>
      </c>
      <c r="B279" s="19">
        <v>8.2238279130680922</v>
      </c>
      <c r="C279" s="23">
        <v>5.3</v>
      </c>
      <c r="E279" s="19">
        <v>15.84</v>
      </c>
      <c r="F279" s="19">
        <v>8.2238279130680922</v>
      </c>
      <c r="G279" s="23">
        <v>-25.88</v>
      </c>
      <c r="I279" s="1"/>
      <c r="J279" s="13"/>
      <c r="K279" s="10"/>
      <c r="L279" s="9"/>
      <c r="M279" s="2"/>
      <c r="N279" s="13"/>
      <c r="O279" s="10"/>
      <c r="P279" s="3"/>
      <c r="Q279" s="1"/>
      <c r="R279" s="1"/>
      <c r="S279" s="11"/>
      <c r="T279" s="12"/>
      <c r="U279" s="3"/>
      <c r="V279" s="1"/>
      <c r="W279" s="1"/>
      <c r="X279" s="1"/>
      <c r="Y279" s="2"/>
    </row>
    <row r="280" spans="1:25" customFormat="1">
      <c r="A280" s="19">
        <v>15.89</v>
      </c>
      <c r="B280" s="19">
        <v>8.2544730685167398</v>
      </c>
      <c r="C280" s="23">
        <v>2.08</v>
      </c>
      <c r="E280" s="19">
        <v>15.89</v>
      </c>
      <c r="F280" s="19">
        <v>8.2544730685167398</v>
      </c>
      <c r="G280" s="23">
        <v>-25.79</v>
      </c>
      <c r="I280" s="1"/>
      <c r="J280" s="13"/>
      <c r="K280" s="10"/>
      <c r="L280" s="9"/>
      <c r="M280" s="2"/>
      <c r="N280" s="13"/>
      <c r="O280" s="10"/>
      <c r="P280" s="3"/>
      <c r="Q280" s="1"/>
      <c r="R280" s="1"/>
      <c r="S280" s="11"/>
      <c r="T280" s="12"/>
      <c r="U280" s="3"/>
      <c r="V280" s="1"/>
      <c r="W280" s="1"/>
      <c r="X280" s="1"/>
      <c r="Y280" s="2"/>
    </row>
    <row r="281" spans="1:25" customFormat="1">
      <c r="A281" s="19">
        <v>15.94</v>
      </c>
      <c r="B281" s="19">
        <v>8.2851404186722792</v>
      </c>
      <c r="C281" s="23">
        <v>33</v>
      </c>
      <c r="D281">
        <v>1977</v>
      </c>
      <c r="E281" s="19">
        <v>15.94</v>
      </c>
      <c r="F281" s="19">
        <v>8.2851404186722792</v>
      </c>
      <c r="G281" s="23">
        <v>-25.32</v>
      </c>
      <c r="I281" s="1"/>
      <c r="J281" s="13"/>
      <c r="K281" s="10"/>
      <c r="L281" s="9"/>
      <c r="M281" s="2"/>
      <c r="N281" s="13"/>
      <c r="O281" s="10"/>
      <c r="P281" s="3"/>
      <c r="Q281" s="1"/>
      <c r="R281" s="1"/>
      <c r="S281" s="1"/>
      <c r="T281" s="1"/>
      <c r="U281" s="1"/>
      <c r="V281" s="1"/>
      <c r="W281" s="1"/>
      <c r="X281" s="1"/>
      <c r="Y281" s="2"/>
    </row>
    <row r="282" spans="1:25" customFormat="1">
      <c r="A282" s="19">
        <v>16</v>
      </c>
      <c r="B282" s="19">
        <v>8.3219704698769448</v>
      </c>
      <c r="C282" s="23">
        <v>4.38</v>
      </c>
      <c r="E282" s="19">
        <v>16</v>
      </c>
      <c r="F282" s="19">
        <v>8.3219704698769448</v>
      </c>
      <c r="G282" s="23">
        <v>-24.85</v>
      </c>
      <c r="I282" s="1"/>
      <c r="J282" s="13"/>
      <c r="K282" s="10"/>
      <c r="L282" s="9"/>
      <c r="M282" s="2"/>
      <c r="N282" s="13"/>
      <c r="O282" s="10"/>
      <c r="P282" s="3"/>
      <c r="Q282" s="1"/>
      <c r="R282" s="1"/>
      <c r="S282" s="11"/>
      <c r="T282" s="12"/>
      <c r="U282" s="3"/>
      <c r="V282" s="1"/>
      <c r="W282" s="1"/>
      <c r="X282" s="1"/>
      <c r="Y282" s="2"/>
    </row>
    <row r="283" spans="1:25" customFormat="1">
      <c r="A283" s="19">
        <v>16.056999999999999</v>
      </c>
      <c r="B283" s="19">
        <v>8.3569884832726924</v>
      </c>
      <c r="C283" s="23">
        <v>4.4400000000000004</v>
      </c>
      <c r="E283" s="19">
        <v>16.056999999999999</v>
      </c>
      <c r="F283" s="19">
        <v>8.3569884832726924</v>
      </c>
      <c r="G283" s="23">
        <v>-24.83</v>
      </c>
      <c r="I283" s="1"/>
      <c r="J283" s="13"/>
      <c r="K283" s="10"/>
      <c r="L283" s="9"/>
      <c r="M283" s="2"/>
      <c r="N283" s="13"/>
      <c r="O283" s="10"/>
      <c r="P283" s="3"/>
      <c r="Q283" s="1"/>
      <c r="R283" s="1"/>
      <c r="S283" s="11"/>
      <c r="T283" s="12"/>
      <c r="U283" s="3"/>
      <c r="V283" s="1"/>
      <c r="W283" s="1"/>
      <c r="X283" s="1"/>
      <c r="Y283" s="2"/>
    </row>
    <row r="284" spans="1:25" customFormat="1">
      <c r="A284" s="19">
        <v>16.103999999999999</v>
      </c>
      <c r="B284" s="19">
        <v>8.3858845304219152</v>
      </c>
      <c r="C284" s="23">
        <v>4.16</v>
      </c>
      <c r="E284" s="19">
        <v>16.103999999999999</v>
      </c>
      <c r="F284" s="19">
        <v>8.3858845304219152</v>
      </c>
      <c r="G284" s="23">
        <v>-25.25</v>
      </c>
      <c r="I284" s="1"/>
      <c r="J284" s="13"/>
      <c r="K284" s="10"/>
      <c r="L284" s="9"/>
      <c r="M284" s="2"/>
      <c r="N284" s="13"/>
      <c r="O284" s="10"/>
      <c r="P284" s="3"/>
      <c r="Q284" s="1"/>
      <c r="R284" s="1"/>
      <c r="S284" s="1"/>
      <c r="T284" s="1"/>
      <c r="U284" s="1"/>
      <c r="V284" s="1"/>
      <c r="W284" s="1"/>
      <c r="X284" s="1"/>
      <c r="Y284" s="2"/>
    </row>
    <row r="285" spans="1:25" customFormat="1">
      <c r="A285" s="19">
        <v>16.151</v>
      </c>
      <c r="B285" s="19">
        <v>8.4148000095485145</v>
      </c>
      <c r="C285" s="23">
        <v>3.38</v>
      </c>
      <c r="E285" s="19">
        <v>16.151</v>
      </c>
      <c r="F285" s="19">
        <v>8.4148000095485145</v>
      </c>
      <c r="G285" s="23">
        <v>-24.89</v>
      </c>
      <c r="I285" s="1"/>
      <c r="J285" s="13"/>
      <c r="K285" s="10"/>
      <c r="L285" s="9"/>
      <c r="M285" s="2"/>
      <c r="N285" s="13"/>
      <c r="O285" s="10"/>
      <c r="P285" s="3"/>
      <c r="Q285" s="1"/>
      <c r="R285" s="1"/>
      <c r="S285" s="11"/>
      <c r="T285" s="12"/>
      <c r="U285" s="3"/>
      <c r="V285" s="1"/>
      <c r="W285" s="1"/>
      <c r="X285" s="1"/>
      <c r="Y285" s="2"/>
    </row>
    <row r="286" spans="1:25" customFormat="1">
      <c r="A286" s="19">
        <v>16.198</v>
      </c>
      <c r="B286" s="19">
        <v>8.4437348815685116</v>
      </c>
      <c r="C286" s="23">
        <v>2.52</v>
      </c>
      <c r="E286" s="19">
        <v>16.198</v>
      </c>
      <c r="F286" s="19">
        <v>8.4437348815685116</v>
      </c>
      <c r="G286" s="23">
        <v>-25.33</v>
      </c>
      <c r="I286" s="1"/>
      <c r="J286" s="13"/>
      <c r="K286" s="10"/>
      <c r="L286" s="9"/>
      <c r="M286" s="2"/>
      <c r="N286" s="13"/>
      <c r="O286" s="10"/>
      <c r="P286" s="3"/>
      <c r="Q286" s="1"/>
      <c r="R286" s="1"/>
      <c r="S286" s="11"/>
      <c r="T286" s="12"/>
      <c r="U286" s="3"/>
      <c r="V286" s="1"/>
      <c r="W286" s="1"/>
      <c r="X286" s="1"/>
      <c r="Y286" s="2"/>
    </row>
    <row r="287" spans="1:25" customFormat="1">
      <c r="A287" s="19">
        <v>16.245000000000001</v>
      </c>
      <c r="B287" s="19">
        <v>8.4726891075009672</v>
      </c>
      <c r="C287" s="23">
        <v>3.06</v>
      </c>
      <c r="E287" s="19">
        <v>16.245000000000001</v>
      </c>
      <c r="F287" s="19">
        <v>8.4726891075009672</v>
      </c>
      <c r="G287" s="23">
        <v>-25.03</v>
      </c>
      <c r="I287" s="1"/>
      <c r="J287" s="13"/>
      <c r="K287" s="10"/>
      <c r="L287" s="9"/>
      <c r="M287" s="2"/>
      <c r="N287" s="13"/>
      <c r="O287" s="10"/>
      <c r="P287" s="3"/>
      <c r="Q287" s="1"/>
      <c r="R287" s="1"/>
      <c r="S287" s="11"/>
      <c r="T287" s="12"/>
      <c r="U287" s="3"/>
      <c r="V287" s="1"/>
      <c r="W287" s="1"/>
      <c r="X287" s="1"/>
      <c r="Y287" s="2"/>
    </row>
    <row r="288" spans="1:25" customFormat="1">
      <c r="A288" s="19">
        <v>16.292000000000002</v>
      </c>
      <c r="B288" s="19">
        <v>8.5016626484677857</v>
      </c>
      <c r="C288" s="23">
        <v>4.3600000000000003</v>
      </c>
      <c r="E288" s="19">
        <v>16.292000000000002</v>
      </c>
      <c r="F288" s="19">
        <v>8.5016626484677857</v>
      </c>
      <c r="G288" s="23">
        <v>-24.99</v>
      </c>
      <c r="I288" s="1"/>
      <c r="J288" s="13"/>
      <c r="K288" s="10"/>
      <c r="L288" s="9"/>
      <c r="M288" s="2"/>
      <c r="N288" s="13"/>
      <c r="O288" s="10"/>
      <c r="P288" s="3"/>
      <c r="Q288" s="1"/>
      <c r="R288" s="1"/>
      <c r="S288" s="1"/>
      <c r="T288" s="1"/>
      <c r="U288" s="1"/>
      <c r="V288" s="1"/>
      <c r="W288" s="1"/>
      <c r="X288" s="1"/>
      <c r="Y288" s="2"/>
    </row>
    <row r="289" spans="1:25" customFormat="1">
      <c r="A289" s="19">
        <v>16.338999999999999</v>
      </c>
      <c r="B289" s="19">
        <v>8.5306554656935152</v>
      </c>
      <c r="C289" s="23">
        <v>2.84</v>
      </c>
      <c r="E289" s="19">
        <v>16.338999999999999</v>
      </c>
      <c r="F289" s="19">
        <v>8.5306554656935152</v>
      </c>
      <c r="G289" s="23">
        <v>-24.77</v>
      </c>
      <c r="I289" s="1"/>
      <c r="J289" s="13"/>
      <c r="K289" s="10"/>
      <c r="L289" s="9"/>
      <c r="M289" s="2"/>
      <c r="N289" s="13"/>
      <c r="O289" s="10"/>
      <c r="P289" s="3"/>
      <c r="Q289" s="1"/>
      <c r="R289" s="1"/>
      <c r="S289" s="11"/>
      <c r="T289" s="12"/>
      <c r="U289" s="3"/>
      <c r="V289" s="1"/>
      <c r="W289" s="1"/>
      <c r="X289" s="1"/>
      <c r="Y289" s="2"/>
    </row>
    <row r="290" spans="1:25" customFormat="1">
      <c r="A290" s="19">
        <v>16.385999999999999</v>
      </c>
      <c r="B290" s="19">
        <v>8.5596675205051476</v>
      </c>
      <c r="C290" s="23">
        <v>2.8</v>
      </c>
      <c r="E290" s="19">
        <v>16.385999999999999</v>
      </c>
      <c r="F290" s="19">
        <v>8.5596675205051476</v>
      </c>
      <c r="G290" s="23">
        <v>-25.37</v>
      </c>
      <c r="I290" s="1"/>
      <c r="J290" s="13"/>
      <c r="K290" s="10"/>
      <c r="L290" s="9"/>
      <c r="M290" s="2"/>
      <c r="N290" s="13"/>
      <c r="O290" s="10"/>
      <c r="P290" s="3"/>
      <c r="Q290" s="1"/>
      <c r="R290" s="1"/>
      <c r="S290" s="11"/>
      <c r="T290" s="12"/>
      <c r="U290" s="3"/>
      <c r="V290" s="1"/>
      <c r="W290" s="1"/>
      <c r="X290" s="1"/>
      <c r="Y290" s="2"/>
    </row>
    <row r="291" spans="1:25" customFormat="1">
      <c r="A291" s="19">
        <v>16.433</v>
      </c>
      <c r="B291" s="19">
        <v>8.5886987743319185</v>
      </c>
      <c r="C291" s="23">
        <v>6.26</v>
      </c>
      <c r="E291" s="19">
        <v>16.433</v>
      </c>
      <c r="F291" s="19">
        <v>8.5886987743319185</v>
      </c>
      <c r="G291" s="23">
        <v>-25.53</v>
      </c>
      <c r="I291" s="1"/>
      <c r="J291" s="13"/>
      <c r="K291" s="10"/>
      <c r="L291" s="9"/>
      <c r="M291" s="2"/>
      <c r="N291" s="13"/>
      <c r="O291" s="10"/>
      <c r="P291" s="3"/>
      <c r="Q291" s="1"/>
      <c r="R291" s="1"/>
      <c r="S291" s="11"/>
      <c r="T291" s="12"/>
      <c r="U291" s="3"/>
      <c r="V291" s="1"/>
      <c r="W291" s="1"/>
      <c r="X291" s="1"/>
      <c r="Y291" s="2"/>
    </row>
    <row r="292" spans="1:25" customFormat="1">
      <c r="A292" s="19">
        <v>16.48</v>
      </c>
      <c r="B292" s="19">
        <v>8.6177491887051101</v>
      </c>
      <c r="C292" s="23">
        <v>4.4400000000000004</v>
      </c>
      <c r="E292" s="19">
        <v>16.48</v>
      </c>
      <c r="F292" s="19">
        <v>8.6177491887051101</v>
      </c>
      <c r="G292" s="23">
        <v>-26.29</v>
      </c>
      <c r="I292" s="1"/>
      <c r="J292" s="13"/>
      <c r="K292" s="10"/>
      <c r="L292" s="9"/>
      <c r="M292" s="2"/>
      <c r="N292" s="13"/>
      <c r="O292" s="10"/>
      <c r="P292" s="3"/>
      <c r="Q292" s="1"/>
      <c r="R292" s="1"/>
      <c r="S292" s="11"/>
      <c r="T292" s="12"/>
      <c r="U292" s="3"/>
      <c r="V292" s="1"/>
      <c r="W292" s="1"/>
      <c r="X292" s="1"/>
      <c r="Y292" s="2"/>
    </row>
    <row r="293" spans="1:25" customFormat="1">
      <c r="A293" s="19">
        <v>16.526</v>
      </c>
      <c r="B293" s="19">
        <v>8.646200025578203</v>
      </c>
      <c r="C293" s="23">
        <v>5.4</v>
      </c>
      <c r="E293" s="19">
        <v>16.526</v>
      </c>
      <c r="F293" s="19">
        <v>8.646200025578203</v>
      </c>
      <c r="G293" s="23">
        <v>-27.92</v>
      </c>
      <c r="I293" s="1"/>
      <c r="J293" s="13"/>
      <c r="K293" s="10"/>
      <c r="L293" s="9"/>
      <c r="M293" s="2"/>
      <c r="N293" s="1"/>
      <c r="O293" s="1"/>
      <c r="P293" s="1"/>
      <c r="Q293" s="1"/>
      <c r="R293" s="1"/>
      <c r="S293" s="11"/>
      <c r="T293" s="12"/>
      <c r="U293" s="3"/>
      <c r="V293" s="1"/>
      <c r="W293" s="1"/>
      <c r="X293" s="1"/>
      <c r="Y293" s="2"/>
    </row>
    <row r="294" spans="1:25" customFormat="1">
      <c r="A294" s="19">
        <v>16.571000000000002</v>
      </c>
      <c r="B294" s="19">
        <v>8.6740500556286264</v>
      </c>
      <c r="C294" s="23">
        <v>5.38</v>
      </c>
      <c r="E294" s="19">
        <v>16.571000000000002</v>
      </c>
      <c r="F294" s="19">
        <v>8.6740500556286264</v>
      </c>
      <c r="G294" s="23">
        <v>-28.68</v>
      </c>
      <c r="I294" s="1"/>
      <c r="J294" s="13"/>
      <c r="K294" s="10"/>
      <c r="L294" s="9"/>
      <c r="M294" s="2"/>
      <c r="N294" s="13"/>
      <c r="O294" s="10"/>
      <c r="P294" s="3"/>
      <c r="Q294" s="1"/>
      <c r="R294" s="1"/>
      <c r="S294" s="11"/>
      <c r="T294" s="12"/>
      <c r="U294" s="3"/>
      <c r="V294" s="1"/>
      <c r="W294" s="1"/>
      <c r="X294" s="1"/>
      <c r="Y294" s="2"/>
    </row>
    <row r="295" spans="1:25" customFormat="1">
      <c r="A295" s="19">
        <v>16.620999999999999</v>
      </c>
      <c r="B295" s="19">
        <v>8.7050150119723178</v>
      </c>
      <c r="C295" s="23">
        <v>4.28</v>
      </c>
      <c r="E295" s="19">
        <v>16.620999999999999</v>
      </c>
      <c r="F295" s="19">
        <v>8.7050150119723178</v>
      </c>
      <c r="G295" s="23">
        <v>-28.64</v>
      </c>
      <c r="H295">
        <v>1976</v>
      </c>
      <c r="I295" s="1"/>
      <c r="J295" s="13"/>
      <c r="K295" s="10"/>
      <c r="L295" s="9"/>
      <c r="M295" s="2"/>
      <c r="N295" s="13"/>
      <c r="O295" s="10"/>
      <c r="P295" s="3"/>
      <c r="Q295" s="1"/>
      <c r="R295" s="1"/>
      <c r="S295" s="1"/>
      <c r="T295" s="1"/>
      <c r="U295" s="1"/>
      <c r="V295" s="1"/>
      <c r="W295" s="1"/>
      <c r="X295" s="1"/>
      <c r="Y295" s="2"/>
    </row>
    <row r="296" spans="1:25" customFormat="1">
      <c r="A296" s="19">
        <v>16.678000000000001</v>
      </c>
      <c r="B296" s="19">
        <v>8.7403413001546149</v>
      </c>
      <c r="C296" s="23">
        <v>2.4</v>
      </c>
      <c r="E296" s="19">
        <v>16.678000000000001</v>
      </c>
      <c r="F296" s="19">
        <v>8.7403413001546149</v>
      </c>
      <c r="G296" s="23">
        <v>-28.17</v>
      </c>
      <c r="I296" s="1"/>
      <c r="J296" s="13"/>
      <c r="K296" s="10"/>
      <c r="L296" s="9"/>
      <c r="M296" s="2"/>
      <c r="N296" s="13"/>
      <c r="O296" s="10"/>
      <c r="P296" s="3"/>
      <c r="Q296" s="1"/>
      <c r="R296" s="1"/>
      <c r="S296" s="11"/>
      <c r="T296" s="12"/>
      <c r="U296" s="3"/>
      <c r="V296" s="1"/>
      <c r="W296" s="1"/>
      <c r="X296" s="1"/>
      <c r="Y296" s="2"/>
    </row>
    <row r="297" spans="1:25" customFormat="1">
      <c r="A297" s="19">
        <v>16.725000000000001</v>
      </c>
      <c r="B297" s="19">
        <v>8.7694909750108287</v>
      </c>
      <c r="C297" s="23">
        <v>3.42</v>
      </c>
      <c r="D297">
        <v>1976</v>
      </c>
      <c r="E297" s="19">
        <v>16.725000000000001</v>
      </c>
      <c r="F297" s="19">
        <v>8.7694909750108287</v>
      </c>
      <c r="G297" s="23">
        <v>-27.7</v>
      </c>
      <c r="I297" s="1"/>
      <c r="J297" s="13"/>
      <c r="K297" s="10"/>
      <c r="L297" s="9"/>
      <c r="M297" s="2"/>
      <c r="N297" s="13"/>
      <c r="O297" s="10"/>
      <c r="P297" s="3"/>
      <c r="Q297" s="1"/>
      <c r="R297" s="1"/>
      <c r="S297" s="11"/>
      <c r="T297" s="12"/>
      <c r="U297" s="3"/>
      <c r="V297" s="1"/>
      <c r="W297" s="1"/>
      <c r="X297" s="1"/>
      <c r="Y297" s="2"/>
    </row>
    <row r="298" spans="1:25" customFormat="1">
      <c r="A298" s="19">
        <v>16.771999999999998</v>
      </c>
      <c r="B298" s="19">
        <v>8.7986595736905695</v>
      </c>
      <c r="C298" s="23">
        <v>9.08</v>
      </c>
      <c r="E298" s="19">
        <v>16.771999999999998</v>
      </c>
      <c r="F298" s="19">
        <v>8.7986595736905695</v>
      </c>
      <c r="G298" s="23">
        <v>-26.98</v>
      </c>
      <c r="I298" s="1"/>
      <c r="J298" s="1"/>
      <c r="K298" s="1"/>
      <c r="L298" s="1"/>
      <c r="M298" s="2"/>
      <c r="N298" s="13"/>
      <c r="O298" s="10"/>
      <c r="P298" s="3"/>
      <c r="Q298" s="1"/>
      <c r="R298" s="1"/>
      <c r="S298" s="11"/>
      <c r="T298" s="12"/>
      <c r="U298" s="3"/>
      <c r="V298" s="1"/>
      <c r="W298" s="1"/>
      <c r="X298" s="1"/>
      <c r="Y298" s="2"/>
    </row>
    <row r="299" spans="1:25" customFormat="1">
      <c r="A299" s="19">
        <v>16.818999999999999</v>
      </c>
      <c r="B299" s="19">
        <v>8.8278470584552871</v>
      </c>
      <c r="C299" s="23">
        <v>3.5</v>
      </c>
      <c r="E299" s="19">
        <v>16.818999999999999</v>
      </c>
      <c r="F299" s="19">
        <v>8.8278470584552871</v>
      </c>
      <c r="G299" s="23">
        <v>-26.59</v>
      </c>
      <c r="J299" s="13"/>
      <c r="K299" s="10"/>
      <c r="L299" s="9"/>
      <c r="M299" s="2"/>
      <c r="N299" s="13"/>
      <c r="O299" s="10"/>
      <c r="P299" s="3"/>
      <c r="Q299" s="1"/>
      <c r="R299" s="1"/>
      <c r="S299" s="11"/>
      <c r="T299" s="12"/>
      <c r="U299" s="3"/>
      <c r="V299" s="1"/>
      <c r="W299" s="1"/>
      <c r="X299" s="1"/>
      <c r="Y299" s="2"/>
    </row>
    <row r="300" spans="1:25" customFormat="1">
      <c r="A300" s="19">
        <v>16.866</v>
      </c>
      <c r="B300" s="19">
        <v>8.8570533916668488</v>
      </c>
      <c r="C300" s="23">
        <v>4.8600000000000003</v>
      </c>
      <c r="E300" s="19">
        <v>16.866</v>
      </c>
      <c r="F300" s="19">
        <v>8.8570533916668488</v>
      </c>
      <c r="G300" s="23">
        <v>-26.14</v>
      </c>
      <c r="I300" s="1"/>
      <c r="J300" s="13"/>
      <c r="K300" s="10"/>
      <c r="L300" s="9"/>
      <c r="M300" s="2"/>
      <c r="N300" s="13"/>
      <c r="O300" s="10"/>
      <c r="P300" s="3"/>
      <c r="Q300" s="1"/>
      <c r="R300" s="1"/>
      <c r="S300" s="1"/>
      <c r="T300" s="1"/>
      <c r="U300" s="1"/>
      <c r="V300" s="1"/>
      <c r="W300" s="1"/>
      <c r="X300" s="1"/>
      <c r="Y300" s="2"/>
    </row>
    <row r="301" spans="1:25" customFormat="1">
      <c r="A301" s="19">
        <v>16.913</v>
      </c>
      <c r="B301" s="19">
        <v>8.8862785357873477</v>
      </c>
      <c r="C301" s="23">
        <v>6.56</v>
      </c>
      <c r="E301" s="19">
        <v>16.913</v>
      </c>
      <c r="F301" s="19">
        <v>8.8862785357873477</v>
      </c>
      <c r="G301" s="23">
        <v>-25.92</v>
      </c>
      <c r="I301" s="1"/>
      <c r="J301" s="13"/>
      <c r="K301" s="10"/>
      <c r="L301" s="9"/>
      <c r="M301" s="2"/>
      <c r="N301" s="13"/>
      <c r="O301" s="10"/>
      <c r="P301" s="3"/>
      <c r="Q301" s="1"/>
      <c r="R301" s="1"/>
      <c r="S301" s="11"/>
      <c r="T301" s="12"/>
      <c r="U301" s="3"/>
      <c r="V301" s="1"/>
      <c r="W301" s="1"/>
      <c r="X301" s="1"/>
      <c r="Y301" s="2"/>
    </row>
    <row r="302" spans="1:25" customFormat="1">
      <c r="A302" s="19">
        <v>16.97</v>
      </c>
      <c r="B302" s="19">
        <v>8.9217469829469849</v>
      </c>
      <c r="C302" s="23">
        <v>10.28</v>
      </c>
      <c r="E302" s="19">
        <v>16.97</v>
      </c>
      <c r="F302" s="19">
        <v>8.9217469829469849</v>
      </c>
      <c r="G302" s="23">
        <v>-27.07</v>
      </c>
      <c r="I302" s="1"/>
      <c r="J302" s="13"/>
      <c r="K302" s="10"/>
      <c r="L302" s="9"/>
      <c r="M302" s="2"/>
      <c r="N302" s="13"/>
      <c r="O302" s="10"/>
      <c r="P302" s="3"/>
      <c r="Q302" s="1"/>
      <c r="R302" s="1"/>
      <c r="S302" s="11"/>
      <c r="T302" s="12"/>
      <c r="U302" s="3"/>
      <c r="V302" s="1"/>
      <c r="W302" s="1"/>
      <c r="X302" s="1"/>
      <c r="Y302" s="2"/>
    </row>
    <row r="303" spans="1:25" customFormat="1">
      <c r="A303" s="19">
        <v>17.027999999999999</v>
      </c>
      <c r="B303" s="19">
        <v>8.9578659578517179</v>
      </c>
      <c r="C303" s="23">
        <v>7.08</v>
      </c>
      <c r="E303" s="19">
        <v>17.027999999999999</v>
      </c>
      <c r="F303" s="19">
        <v>8.9578659578517179</v>
      </c>
      <c r="G303" s="23">
        <v>-27.68</v>
      </c>
      <c r="I303" s="1"/>
      <c r="J303" s="13"/>
      <c r="K303" s="10"/>
      <c r="L303" s="9"/>
      <c r="M303" s="2"/>
      <c r="N303" s="13"/>
      <c r="O303" s="10"/>
      <c r="P303" s="3"/>
      <c r="Q303" s="1"/>
      <c r="R303" s="1"/>
      <c r="S303" s="11"/>
      <c r="T303" s="12"/>
      <c r="U303" s="3"/>
      <c r="V303" s="1"/>
      <c r="W303" s="1"/>
      <c r="X303" s="1"/>
      <c r="Y303" s="2"/>
    </row>
    <row r="304" spans="1:25" customFormat="1">
      <c r="A304" s="19">
        <v>17.076000000000001</v>
      </c>
      <c r="B304" s="19">
        <v>8.9877790410678315</v>
      </c>
      <c r="C304" s="23">
        <v>6.34</v>
      </c>
      <c r="E304" s="19">
        <v>17.076000000000001</v>
      </c>
      <c r="F304" s="19">
        <v>8.9877790410678315</v>
      </c>
      <c r="G304" s="23">
        <v>-27.81</v>
      </c>
      <c r="I304" s="1"/>
      <c r="J304" s="13"/>
      <c r="K304" s="10"/>
      <c r="L304" s="9"/>
      <c r="M304" s="2"/>
      <c r="N304" s="13"/>
      <c r="O304" s="10"/>
      <c r="P304" s="3"/>
      <c r="Q304" s="1"/>
      <c r="R304" s="1"/>
      <c r="S304" s="11"/>
      <c r="T304" s="12"/>
      <c r="U304" s="3"/>
      <c r="V304" s="1"/>
      <c r="W304" s="1"/>
      <c r="X304" s="1"/>
      <c r="Y304" s="2"/>
    </row>
    <row r="305" spans="1:25" customFormat="1">
      <c r="A305" s="19">
        <v>17.123999999999999</v>
      </c>
      <c r="B305" s="19">
        <v>9.0177115705088013</v>
      </c>
      <c r="C305" s="23">
        <v>5.68</v>
      </c>
      <c r="E305" s="19">
        <v>17.123999999999999</v>
      </c>
      <c r="F305" s="19">
        <v>9.0177115705088013</v>
      </c>
      <c r="G305" s="23">
        <v>-27.53</v>
      </c>
      <c r="H305">
        <v>1975</v>
      </c>
      <c r="I305" s="1"/>
      <c r="J305" s="13"/>
      <c r="K305" s="10"/>
      <c r="L305" s="9"/>
      <c r="M305" s="2"/>
      <c r="N305" s="13"/>
      <c r="O305" s="10"/>
      <c r="P305" s="3"/>
      <c r="Q305" s="1"/>
      <c r="R305" s="1"/>
      <c r="S305" s="11"/>
      <c r="T305" s="12"/>
      <c r="U305" s="3"/>
      <c r="V305" s="1"/>
      <c r="W305" s="1"/>
      <c r="X305" s="1"/>
      <c r="Y305" s="2"/>
    </row>
    <row r="306" spans="1:25" customFormat="1">
      <c r="A306" s="19">
        <v>17.172000000000001</v>
      </c>
      <c r="B306" s="19">
        <v>9.0476635067705189</v>
      </c>
      <c r="C306" s="23">
        <v>4.2</v>
      </c>
      <c r="E306" s="19">
        <v>17.172000000000001</v>
      </c>
      <c r="F306" s="19">
        <v>9.0476635067705189</v>
      </c>
      <c r="G306" s="23">
        <v>-26.99</v>
      </c>
      <c r="I306" s="1"/>
      <c r="J306" s="13"/>
      <c r="K306" s="10"/>
      <c r="L306" s="9"/>
      <c r="M306" s="2"/>
      <c r="N306" s="13"/>
      <c r="O306" s="10"/>
      <c r="P306" s="3"/>
      <c r="Q306" s="1"/>
      <c r="R306" s="1"/>
      <c r="S306" s="11"/>
      <c r="T306" s="12"/>
      <c r="U306" s="3"/>
      <c r="V306" s="1"/>
      <c r="W306" s="1"/>
      <c r="X306" s="1"/>
      <c r="Y306" s="2"/>
    </row>
    <row r="307" spans="1:25" customFormat="1">
      <c r="A307" s="19">
        <v>17.22</v>
      </c>
      <c r="B307" s="19">
        <v>9.0776348105565194</v>
      </c>
      <c r="C307" s="23">
        <v>5.8</v>
      </c>
      <c r="E307" s="19">
        <v>17.22</v>
      </c>
      <c r="F307" s="19">
        <v>9.0776348105565194</v>
      </c>
      <c r="G307" s="23">
        <v>-26.13</v>
      </c>
      <c r="I307" s="1"/>
      <c r="J307" s="13"/>
      <c r="K307" s="10"/>
      <c r="L307" s="9"/>
      <c r="M307" s="2"/>
      <c r="N307" s="13"/>
      <c r="O307" s="10"/>
      <c r="P307" s="3"/>
      <c r="Q307" s="1"/>
      <c r="R307" s="1"/>
      <c r="S307" s="11"/>
      <c r="T307" s="12"/>
      <c r="U307" s="3"/>
      <c r="V307" s="1"/>
      <c r="W307" s="1"/>
      <c r="X307" s="1"/>
      <c r="Y307" s="2"/>
    </row>
    <row r="308" spans="1:25" customFormat="1">
      <c r="A308" s="19">
        <v>17.268000000000001</v>
      </c>
      <c r="B308" s="19">
        <v>9.1076254426777652</v>
      </c>
      <c r="C308" s="23">
        <v>7.04</v>
      </c>
      <c r="E308" s="19">
        <v>17.268000000000001</v>
      </c>
      <c r="F308" s="19">
        <v>9.1076254426777652</v>
      </c>
      <c r="G308" s="23">
        <v>-25.32</v>
      </c>
      <c r="I308" s="1"/>
      <c r="J308" s="13"/>
      <c r="K308" s="10"/>
      <c r="L308" s="9"/>
      <c r="M308" s="2"/>
      <c r="N308" s="13"/>
      <c r="O308" s="10"/>
      <c r="P308" s="3"/>
      <c r="Q308" s="1"/>
      <c r="R308" s="1"/>
      <c r="S308" s="11"/>
      <c r="T308" s="12"/>
      <c r="U308" s="3"/>
      <c r="V308" s="1"/>
      <c r="W308" s="1"/>
      <c r="X308" s="1"/>
      <c r="Y308" s="2"/>
    </row>
    <row r="309" spans="1:25" customFormat="1">
      <c r="A309" s="19">
        <v>17.315999999999999</v>
      </c>
      <c r="B309" s="19">
        <v>9.1376353640524233</v>
      </c>
      <c r="C309" s="23">
        <v>5.0599999999999996</v>
      </c>
      <c r="E309" s="19">
        <v>17.315999999999999</v>
      </c>
      <c r="F309" s="19">
        <v>9.1376353640524233</v>
      </c>
      <c r="G309" s="23">
        <v>-25.57</v>
      </c>
      <c r="I309" s="1"/>
      <c r="J309" s="13"/>
      <c r="K309" s="10"/>
      <c r="L309" s="9"/>
      <c r="M309" s="2"/>
      <c r="N309" s="13"/>
      <c r="O309" s="10"/>
      <c r="P309" s="3"/>
      <c r="Q309" s="1"/>
      <c r="R309" s="1"/>
      <c r="S309" s="1"/>
      <c r="T309" s="1"/>
      <c r="U309" s="1"/>
      <c r="V309" s="1"/>
      <c r="W309" s="1"/>
      <c r="X309" s="1"/>
      <c r="Y309" s="2"/>
    </row>
    <row r="310" spans="1:25" customFormat="1">
      <c r="A310" s="19">
        <v>17.364000000000001</v>
      </c>
      <c r="B310" s="19">
        <v>9.1676645357056525</v>
      </c>
      <c r="C310" s="23">
        <v>5.14</v>
      </c>
      <c r="E310" s="19">
        <v>17.364000000000001</v>
      </c>
      <c r="F310" s="19">
        <v>9.1676645357056525</v>
      </c>
      <c r="G310" s="23">
        <v>-25.53</v>
      </c>
      <c r="I310" s="1"/>
      <c r="J310" s="13"/>
      <c r="K310" s="10"/>
      <c r="L310" s="9"/>
      <c r="M310" s="2"/>
      <c r="N310" s="13"/>
      <c r="O310" s="10"/>
      <c r="P310" s="3"/>
      <c r="Q310" s="1"/>
      <c r="R310" s="1"/>
      <c r="S310" s="11"/>
      <c r="T310" s="12"/>
      <c r="U310" s="3"/>
      <c r="V310" s="1"/>
      <c r="W310" s="1"/>
      <c r="X310" s="1"/>
      <c r="Y310" s="2"/>
    </row>
    <row r="311" spans="1:25" customFormat="1">
      <c r="A311" s="19">
        <v>17.411999999999999</v>
      </c>
      <c r="B311" s="19">
        <v>9.1977129187693869</v>
      </c>
      <c r="C311" s="23">
        <v>2.06</v>
      </c>
      <c r="E311" s="19">
        <v>17.411999999999999</v>
      </c>
      <c r="F311" s="19">
        <v>9.1977129187693869</v>
      </c>
      <c r="G311" s="23">
        <v>-25.45</v>
      </c>
      <c r="I311" s="1"/>
      <c r="J311" s="13"/>
      <c r="K311" s="10"/>
      <c r="L311" s="9"/>
      <c r="M311" s="2"/>
      <c r="N311" s="13"/>
      <c r="O311" s="10"/>
      <c r="P311" s="3"/>
      <c r="Q311" s="1"/>
      <c r="R311" s="1"/>
      <c r="S311" s="11"/>
      <c r="T311" s="12"/>
      <c r="U311" s="3"/>
      <c r="V311" s="1"/>
      <c r="W311" s="1"/>
      <c r="X311" s="1"/>
      <c r="Y311" s="2"/>
    </row>
    <row r="312" spans="1:25" customFormat="1">
      <c r="A312" s="19">
        <v>17.46</v>
      </c>
      <c r="B312" s="19">
        <v>9.2277804744821168</v>
      </c>
      <c r="C312" s="23">
        <v>3.02</v>
      </c>
      <c r="E312" s="19">
        <v>17.46</v>
      </c>
      <c r="F312" s="19">
        <v>9.2277804744821168</v>
      </c>
      <c r="G312" s="23">
        <v>-25.77</v>
      </c>
      <c r="I312" s="1"/>
      <c r="J312" s="13"/>
      <c r="K312" s="10"/>
      <c r="L312" s="9"/>
      <c r="M312" s="2"/>
      <c r="N312" s="13"/>
      <c r="O312" s="10"/>
      <c r="P312" s="3"/>
      <c r="Q312" s="1"/>
      <c r="R312" s="1"/>
      <c r="S312" s="11"/>
      <c r="T312" s="12"/>
      <c r="U312" s="3"/>
      <c r="V312" s="1"/>
      <c r="W312" s="1"/>
      <c r="X312" s="1"/>
      <c r="Y312" s="2"/>
    </row>
    <row r="313" spans="1:25" customFormat="1">
      <c r="A313" s="19">
        <v>17.507999999999999</v>
      </c>
      <c r="B313" s="19">
        <v>9.2578671641886761</v>
      </c>
      <c r="C313" s="23">
        <v>2.2599999999999998</v>
      </c>
      <c r="E313" s="19">
        <v>17.507999999999999</v>
      </c>
      <c r="F313" s="19">
        <v>9.2578671641886761</v>
      </c>
      <c r="G313" s="23">
        <v>-25.28</v>
      </c>
      <c r="I313" s="1"/>
      <c r="J313" s="13"/>
      <c r="K313" s="10"/>
      <c r="L313" s="9"/>
      <c r="M313" s="2"/>
      <c r="N313" s="13"/>
      <c r="O313" s="10"/>
      <c r="P313" s="3"/>
      <c r="Q313" s="1"/>
      <c r="R313" s="1"/>
      <c r="S313" s="11"/>
      <c r="T313" s="12"/>
      <c r="U313" s="3"/>
      <c r="V313" s="1"/>
      <c r="W313" s="1"/>
      <c r="X313" s="1"/>
      <c r="Y313" s="2"/>
    </row>
    <row r="314" spans="1:25" customFormat="1">
      <c r="A314" s="19">
        <v>17.565999999999999</v>
      </c>
      <c r="B314" s="19">
        <v>9.2942473887461254</v>
      </c>
      <c r="C314" s="23">
        <v>5.12</v>
      </c>
      <c r="D314">
        <v>1975</v>
      </c>
      <c r="E314" s="19">
        <v>17.565999999999999</v>
      </c>
      <c r="F314" s="19">
        <v>9.2942473887461254</v>
      </c>
      <c r="G314" s="23">
        <v>-25.26</v>
      </c>
      <c r="I314" s="1"/>
      <c r="J314" s="13"/>
      <c r="K314" s="10"/>
      <c r="L314" s="9"/>
      <c r="M314" s="2"/>
      <c r="N314" s="13"/>
      <c r="O314" s="10"/>
      <c r="P314" s="3"/>
      <c r="Q314" s="1"/>
      <c r="R314" s="1"/>
      <c r="S314" s="11"/>
      <c r="T314" s="12"/>
      <c r="U314" s="3"/>
      <c r="V314" s="1"/>
      <c r="W314" s="1"/>
      <c r="X314" s="1"/>
      <c r="Y314" s="2"/>
    </row>
    <row r="315" spans="1:25" customFormat="1">
      <c r="A315" s="19">
        <v>17.623999999999999</v>
      </c>
      <c r="B315" s="19">
        <v>9.330655426178101</v>
      </c>
      <c r="C315" s="23">
        <v>9.26</v>
      </c>
      <c r="E315" s="19">
        <v>17.623999999999999</v>
      </c>
      <c r="F315" s="19">
        <v>9.330655426178101</v>
      </c>
      <c r="G315" s="23">
        <v>-26.12</v>
      </c>
      <c r="I315" s="1"/>
      <c r="J315" s="13"/>
      <c r="K315" s="10"/>
      <c r="L315" s="9"/>
      <c r="M315" s="2"/>
      <c r="N315" s="13"/>
      <c r="O315" s="10"/>
      <c r="P315" s="3"/>
      <c r="Q315" s="1"/>
      <c r="R315" s="1"/>
      <c r="S315" s="1"/>
      <c r="T315" s="1"/>
      <c r="U315" s="1"/>
      <c r="V315" s="1"/>
      <c r="W315" s="1"/>
      <c r="X315" s="1"/>
      <c r="Y315" s="2"/>
    </row>
    <row r="316" spans="1:25" customFormat="1">
      <c r="A316" s="19">
        <v>17.672000000000001</v>
      </c>
      <c r="B316" s="19">
        <v>9.3608072001489369</v>
      </c>
      <c r="C316" s="23">
        <v>9.36</v>
      </c>
      <c r="E316" s="19">
        <v>17.672000000000001</v>
      </c>
      <c r="F316" s="19">
        <v>9.3608072001489369</v>
      </c>
      <c r="G316" s="23">
        <v>-28.46</v>
      </c>
      <c r="I316" s="1"/>
      <c r="J316" s="13"/>
      <c r="K316" s="10"/>
      <c r="L316" s="9"/>
      <c r="M316" s="2"/>
      <c r="N316" s="13"/>
      <c r="O316" s="10"/>
      <c r="P316" s="3"/>
      <c r="Q316" s="1"/>
      <c r="R316" s="1"/>
      <c r="S316" s="11"/>
      <c r="T316" s="12"/>
      <c r="U316" s="3"/>
      <c r="V316" s="1"/>
      <c r="W316" s="1"/>
      <c r="X316" s="1"/>
      <c r="Y316" s="2"/>
    </row>
    <row r="317" spans="1:25" customFormat="1">
      <c r="A317" s="19">
        <v>17.72</v>
      </c>
      <c r="B317" s="19">
        <v>9.3909779386531103</v>
      </c>
      <c r="C317" s="23">
        <v>4.46</v>
      </c>
      <c r="E317" s="19">
        <v>17.72</v>
      </c>
      <c r="F317" s="19">
        <v>9.3909779386531103</v>
      </c>
      <c r="G317" s="23">
        <v>-29.38</v>
      </c>
      <c r="I317" s="1"/>
      <c r="J317" s="13"/>
      <c r="K317" s="10"/>
      <c r="L317" s="9"/>
      <c r="M317" s="2"/>
      <c r="N317" s="13"/>
      <c r="O317" s="10"/>
      <c r="P317" s="3"/>
      <c r="Q317" s="1"/>
      <c r="R317" s="1"/>
      <c r="S317" s="11"/>
      <c r="T317" s="12"/>
      <c r="U317" s="3"/>
      <c r="V317" s="1"/>
      <c r="W317" s="1"/>
      <c r="X317" s="1"/>
      <c r="Y317" s="2"/>
    </row>
    <row r="318" spans="1:25" customFormat="1">
      <c r="A318" s="19">
        <v>17.768000000000001</v>
      </c>
      <c r="B318" s="19">
        <v>9.4211676036077137</v>
      </c>
      <c r="C318" s="23">
        <v>4.18</v>
      </c>
      <c r="E318" s="19">
        <v>17.768000000000001</v>
      </c>
      <c r="F318" s="19">
        <v>9.4211676036077137</v>
      </c>
      <c r="G318" s="23">
        <v>-28.25</v>
      </c>
      <c r="H318">
        <v>1974</v>
      </c>
      <c r="I318" s="1"/>
      <c r="J318" s="13"/>
      <c r="K318" s="10"/>
      <c r="L318" s="9"/>
      <c r="M318" s="2"/>
      <c r="N318" s="1"/>
      <c r="O318" s="1"/>
      <c r="P318" s="1"/>
      <c r="Q318" s="1"/>
      <c r="R318" s="1"/>
      <c r="S318" s="11"/>
      <c r="T318" s="12"/>
      <c r="U318" s="3"/>
      <c r="V318" s="1"/>
      <c r="W318" s="1"/>
      <c r="X318" s="1"/>
      <c r="Y318" s="2"/>
    </row>
    <row r="319" spans="1:25" customFormat="1">
      <c r="A319" s="19">
        <v>17.815999999999999</v>
      </c>
      <c r="B319" s="19">
        <v>9.4513761570347974</v>
      </c>
      <c r="C319" s="23">
        <v>5.0599999999999996</v>
      </c>
      <c r="E319" s="19">
        <v>17.815999999999999</v>
      </c>
      <c r="F319" s="19">
        <v>9.4513761570347974</v>
      </c>
      <c r="G319" s="23">
        <v>-28.53</v>
      </c>
      <c r="I319" s="1"/>
      <c r="J319" s="13"/>
      <c r="K319" s="10"/>
      <c r="L319" s="9"/>
      <c r="M319" s="2"/>
      <c r="N319" s="13"/>
      <c r="O319" s="10"/>
      <c r="P319" s="3"/>
      <c r="Q319" s="1"/>
      <c r="R319" s="1"/>
      <c r="S319" s="11"/>
      <c r="T319" s="12"/>
      <c r="U319" s="3"/>
      <c r="V319" s="1"/>
      <c r="W319" s="1"/>
      <c r="X319" s="1"/>
      <c r="Y319" s="2"/>
    </row>
    <row r="320" spans="1:25" customFormat="1">
      <c r="A320" s="19">
        <v>17.864000000000001</v>
      </c>
      <c r="B320" s="19">
        <v>9.4816035610611547</v>
      </c>
      <c r="C320" s="23">
        <v>5.34</v>
      </c>
      <c r="E320" s="19">
        <v>17.864000000000001</v>
      </c>
      <c r="F320" s="19">
        <v>9.4816035610611547</v>
      </c>
      <c r="G320" s="23">
        <v>-27.47</v>
      </c>
      <c r="I320" s="1"/>
      <c r="J320" s="13"/>
      <c r="K320" s="10"/>
      <c r="L320" s="9"/>
      <c r="M320" s="2"/>
      <c r="N320" s="13"/>
      <c r="O320" s="10"/>
      <c r="P320" s="3"/>
      <c r="Q320" s="1"/>
      <c r="R320" s="1"/>
      <c r="S320" s="11"/>
      <c r="T320" s="12"/>
      <c r="U320" s="3"/>
      <c r="V320" s="1"/>
      <c r="W320" s="1"/>
      <c r="X320" s="1"/>
      <c r="Y320" s="2"/>
    </row>
    <row r="321" spans="1:25" customFormat="1">
      <c r="A321" s="19">
        <v>17.911999999999999</v>
      </c>
      <c r="B321" s="19">
        <v>9.5118497779181048</v>
      </c>
      <c r="C321" s="23">
        <v>3.72</v>
      </c>
      <c r="E321" s="19">
        <v>17.911999999999999</v>
      </c>
      <c r="F321" s="19">
        <v>9.5118497779181048</v>
      </c>
      <c r="G321" s="23">
        <v>-27.87</v>
      </c>
      <c r="I321" s="1"/>
      <c r="J321" s="13"/>
      <c r="K321" s="10"/>
      <c r="L321" s="9"/>
      <c r="M321" s="2"/>
      <c r="N321" s="13"/>
      <c r="O321" s="10"/>
      <c r="P321" s="3"/>
      <c r="Q321" s="1"/>
      <c r="R321" s="1"/>
      <c r="S321" s="1"/>
      <c r="T321" s="1"/>
      <c r="U321" s="1"/>
      <c r="V321" s="1"/>
      <c r="W321" s="1"/>
      <c r="X321" s="1"/>
      <c r="Y321" s="2"/>
    </row>
    <row r="322" spans="1:25" customFormat="1">
      <c r="A322" s="19">
        <v>17.96</v>
      </c>
      <c r="B322" s="19">
        <v>9.542114769941282</v>
      </c>
      <c r="C322" s="23">
        <v>3.5</v>
      </c>
      <c r="E322" s="19">
        <v>17.96</v>
      </c>
      <c r="F322" s="19">
        <v>9.542114769941282</v>
      </c>
      <c r="G322" s="23">
        <v>-26.37</v>
      </c>
      <c r="I322" s="1"/>
      <c r="J322" s="13"/>
      <c r="K322" s="10"/>
      <c r="L322" s="9"/>
      <c r="M322" s="2"/>
      <c r="N322" s="13"/>
      <c r="O322" s="10"/>
      <c r="P322" s="3"/>
      <c r="Q322" s="1"/>
      <c r="R322" s="1"/>
      <c r="S322" s="11"/>
      <c r="T322" s="12"/>
      <c r="U322" s="3"/>
      <c r="V322" s="1"/>
      <c r="W322" s="1"/>
      <c r="X322" s="1"/>
      <c r="Y322" s="2"/>
    </row>
    <row r="323" spans="1:25" customFormat="1">
      <c r="A323" s="19">
        <v>18.02</v>
      </c>
      <c r="B323" s="19">
        <v>9.5799723564339079</v>
      </c>
      <c r="C323" s="23">
        <v>15.54</v>
      </c>
      <c r="D323">
        <v>1974</v>
      </c>
      <c r="E323" s="19">
        <v>18.02</v>
      </c>
      <c r="F323" s="19">
        <v>9.5799723564339079</v>
      </c>
      <c r="G323" s="23">
        <v>-25.4</v>
      </c>
      <c r="I323" s="1"/>
      <c r="J323" s="13"/>
      <c r="K323" s="10"/>
      <c r="L323" s="9"/>
      <c r="M323" s="2"/>
      <c r="N323" s="13"/>
      <c r="O323" s="10"/>
      <c r="P323" s="3"/>
      <c r="Q323" s="1"/>
      <c r="R323" s="1"/>
      <c r="S323" s="11"/>
      <c r="T323" s="12"/>
      <c r="U323" s="3"/>
      <c r="V323" s="1"/>
      <c r="W323" s="1"/>
      <c r="X323" s="1"/>
      <c r="Y323" s="2"/>
    </row>
    <row r="324" spans="1:25" customFormat="1">
      <c r="A324" s="19">
        <v>18.100000000000001</v>
      </c>
      <c r="B324" s="19">
        <v>9.6304945580055179</v>
      </c>
      <c r="C324" s="23">
        <v>5.6</v>
      </c>
      <c r="E324" s="19">
        <v>18.100000000000001</v>
      </c>
      <c r="F324" s="19">
        <v>9.6304945580055179</v>
      </c>
      <c r="G324" s="23">
        <v>-25.39</v>
      </c>
      <c r="I324" s="1"/>
      <c r="J324" s="13"/>
      <c r="K324" s="10"/>
      <c r="L324" s="9"/>
      <c r="M324" s="2"/>
      <c r="N324" s="13"/>
      <c r="O324" s="10"/>
      <c r="P324" s="3"/>
      <c r="Q324" s="1"/>
      <c r="R324" s="1"/>
      <c r="S324" s="11"/>
      <c r="T324" s="12"/>
      <c r="U324" s="3"/>
      <c r="V324" s="1"/>
      <c r="W324" s="1"/>
      <c r="X324" s="1"/>
      <c r="Y324" s="2"/>
    </row>
    <row r="325" spans="1:25" customFormat="1">
      <c r="A325" s="19">
        <v>18.18</v>
      </c>
      <c r="B325" s="19">
        <v>9.6810685058421697</v>
      </c>
      <c r="C325" s="23">
        <v>3.84</v>
      </c>
      <c r="E325" s="19">
        <v>18.18</v>
      </c>
      <c r="F325" s="19">
        <v>9.6810685058421697</v>
      </c>
      <c r="G325" s="23">
        <v>-24.48</v>
      </c>
      <c r="H325">
        <v>1973</v>
      </c>
      <c r="I325" s="1"/>
      <c r="J325" s="13"/>
      <c r="K325" s="10"/>
      <c r="L325" s="9"/>
      <c r="M325" s="2"/>
      <c r="N325" s="13"/>
      <c r="O325" s="10"/>
      <c r="P325" s="3"/>
      <c r="Q325" s="1"/>
      <c r="R325" s="1"/>
      <c r="S325" s="11"/>
      <c r="T325" s="12"/>
      <c r="U325" s="3"/>
      <c r="V325" s="1"/>
      <c r="W325" s="1"/>
      <c r="X325" s="1"/>
      <c r="Y325" s="2"/>
    </row>
    <row r="326" spans="1:25" customFormat="1">
      <c r="A326" s="19">
        <v>18.27</v>
      </c>
      <c r="B326" s="19">
        <v>9.7380258382987908</v>
      </c>
      <c r="C326" s="23">
        <v>1.98</v>
      </c>
      <c r="E326" s="19">
        <v>18.27</v>
      </c>
      <c r="F326" s="19">
        <v>9.7380258382987908</v>
      </c>
      <c r="G326" s="23">
        <v>-24.6</v>
      </c>
      <c r="I326" s="1"/>
      <c r="J326" s="1"/>
      <c r="K326" s="1"/>
      <c r="L326" s="1"/>
      <c r="M326" s="2"/>
      <c r="N326" s="13"/>
      <c r="O326" s="10"/>
      <c r="P326" s="3"/>
      <c r="Q326" s="1"/>
      <c r="R326" s="1"/>
      <c r="S326" s="11"/>
      <c r="T326" s="12"/>
      <c r="U326" s="3"/>
      <c r="V326" s="1"/>
      <c r="W326" s="1"/>
      <c r="X326" s="1"/>
      <c r="Y326" s="2"/>
    </row>
    <row r="327" spans="1:25" customFormat="1">
      <c r="A327" s="19">
        <v>18.329999999999998</v>
      </c>
      <c r="B327" s="19">
        <v>9.7760335324999339</v>
      </c>
      <c r="C327" s="23">
        <v>3.44</v>
      </c>
      <c r="D327">
        <v>1973</v>
      </c>
      <c r="E327" s="19">
        <v>18.329999999999998</v>
      </c>
      <c r="F327" s="19">
        <v>9.7760335324999339</v>
      </c>
      <c r="G327" s="23">
        <v>-23.69</v>
      </c>
      <c r="I327" s="1"/>
      <c r="J327" s="13"/>
      <c r="K327" s="10"/>
      <c r="L327" s="9"/>
      <c r="M327" s="2"/>
      <c r="N327" s="13"/>
      <c r="O327" s="10"/>
      <c r="P327" s="3"/>
      <c r="Q327" s="1"/>
      <c r="R327" s="1"/>
      <c r="S327" s="11"/>
      <c r="T327" s="12"/>
      <c r="U327" s="3"/>
      <c r="V327" s="1"/>
      <c r="W327" s="1"/>
      <c r="X327" s="1"/>
      <c r="Y327" s="2"/>
    </row>
    <row r="328" spans="1:25" customFormat="1">
      <c r="A328" s="19">
        <v>18.39</v>
      </c>
      <c r="B328" s="19">
        <v>9.8140700572510493</v>
      </c>
      <c r="C328" s="23">
        <v>5.66</v>
      </c>
      <c r="E328" s="19">
        <v>18.39</v>
      </c>
      <c r="F328" s="19">
        <v>9.8140700572510493</v>
      </c>
      <c r="G328" s="23">
        <v>-23.29</v>
      </c>
      <c r="I328" s="1"/>
      <c r="J328" s="13"/>
      <c r="K328" s="10"/>
      <c r="L328" s="9"/>
      <c r="M328" s="2"/>
      <c r="N328" s="13"/>
      <c r="O328" s="10"/>
      <c r="P328" s="3"/>
      <c r="Q328" s="1"/>
      <c r="R328" s="1"/>
      <c r="S328" s="11"/>
      <c r="T328" s="12"/>
      <c r="U328" s="3"/>
      <c r="V328" s="1"/>
      <c r="W328" s="1"/>
      <c r="X328" s="1"/>
      <c r="Y328" s="2"/>
    </row>
    <row r="329" spans="1:25" customFormat="1">
      <c r="A329" s="19">
        <v>18.45</v>
      </c>
      <c r="B329" s="19">
        <v>9.8521353409700829</v>
      </c>
      <c r="C329" s="23">
        <v>10.48</v>
      </c>
      <c r="E329" s="19">
        <v>18.45</v>
      </c>
      <c r="F329" s="19">
        <v>9.8521353409700829</v>
      </c>
      <c r="G329" s="23">
        <v>-22.79</v>
      </c>
      <c r="I329" s="1"/>
      <c r="J329" s="13"/>
      <c r="K329" s="10"/>
      <c r="L329" s="9"/>
      <c r="M329" s="2"/>
      <c r="N329" s="13"/>
      <c r="O329" s="10"/>
      <c r="P329" s="3"/>
      <c r="Q329" s="1"/>
      <c r="R329" s="1"/>
      <c r="S329" s="1"/>
      <c r="T329" s="1"/>
      <c r="U329" s="1"/>
      <c r="V329" s="1"/>
      <c r="W329" s="1"/>
      <c r="X329" s="1"/>
      <c r="Y329" s="2"/>
    </row>
    <row r="330" spans="1:25" customFormat="1">
      <c r="A330" s="19">
        <v>18.510000000000002</v>
      </c>
      <c r="B330" s="19">
        <v>9.8902293123239442</v>
      </c>
      <c r="C330" s="23">
        <v>17.34</v>
      </c>
      <c r="E330" s="19">
        <v>18.510000000000002</v>
      </c>
      <c r="F330" s="19">
        <v>9.8902293123239442</v>
      </c>
      <c r="G330" s="23">
        <v>-22.72</v>
      </c>
      <c r="I330" s="1"/>
      <c r="J330" s="13"/>
      <c r="K330" s="10"/>
      <c r="L330" s="9"/>
      <c r="M330" s="2"/>
      <c r="N330" s="13"/>
      <c r="O330" s="10"/>
      <c r="P330" s="3"/>
      <c r="Q330" s="1"/>
      <c r="R330" s="1"/>
      <c r="S330" s="11"/>
      <c r="T330" s="12"/>
      <c r="U330" s="3"/>
      <c r="V330" s="1"/>
      <c r="W330" s="1"/>
      <c r="X330" s="1"/>
      <c r="Y330" s="2"/>
    </row>
    <row r="331" spans="1:25" customFormat="1">
      <c r="A331" s="19">
        <v>18.57</v>
      </c>
      <c r="B331" s="19">
        <v>9.9283519002278631</v>
      </c>
      <c r="C331" s="23">
        <v>4.46</v>
      </c>
      <c r="E331" s="19">
        <v>18.57</v>
      </c>
      <c r="F331" s="19">
        <v>9.9283519002278631</v>
      </c>
      <c r="G331" s="23">
        <v>-22.15</v>
      </c>
      <c r="I331" s="1"/>
      <c r="J331" s="13"/>
      <c r="K331" s="10"/>
      <c r="L331" s="9"/>
      <c r="M331" s="2"/>
      <c r="N331" s="13"/>
      <c r="O331" s="10"/>
      <c r="P331" s="3"/>
      <c r="Q331" s="1"/>
      <c r="R331" s="1"/>
      <c r="S331" s="11"/>
      <c r="T331" s="12"/>
      <c r="U331" s="3"/>
      <c r="V331" s="1"/>
      <c r="W331" s="1"/>
      <c r="X331" s="1"/>
      <c r="Y331" s="2"/>
    </row>
    <row r="332" spans="1:25" customFormat="1">
      <c r="A332" s="19">
        <v>18.63</v>
      </c>
      <c r="B332" s="19">
        <v>9.9665030338447416</v>
      </c>
      <c r="C332" s="23">
        <v>4.8600000000000003</v>
      </c>
      <c r="E332" s="19">
        <v>18.63</v>
      </c>
      <c r="F332" s="19">
        <v>9.9665030338447416</v>
      </c>
      <c r="G332" s="23">
        <v>-23.61</v>
      </c>
      <c r="I332" s="1"/>
      <c r="J332" s="13"/>
      <c r="K332" s="10"/>
      <c r="L332" s="9"/>
      <c r="M332" s="2"/>
      <c r="N332" s="13"/>
      <c r="O332" s="10"/>
      <c r="P332" s="3"/>
      <c r="Q332" s="1"/>
      <c r="R332" s="1"/>
      <c r="S332" s="11"/>
      <c r="T332" s="12"/>
      <c r="U332" s="3"/>
      <c r="V332" s="1"/>
      <c r="W332" s="1"/>
      <c r="X332" s="1"/>
      <c r="Y332" s="2"/>
    </row>
    <row r="333" spans="1:25" customFormat="1">
      <c r="A333" s="19">
        <v>18.68</v>
      </c>
      <c r="B333" s="19">
        <v>9.9983173992639021</v>
      </c>
      <c r="C333" s="23">
        <v>3.6</v>
      </c>
      <c r="E333" s="19">
        <v>18.68</v>
      </c>
      <c r="F333" s="19">
        <v>9.9983173992639021</v>
      </c>
      <c r="G333" s="23">
        <v>-24.42</v>
      </c>
      <c r="I333" s="1"/>
      <c r="J333" s="13"/>
      <c r="K333" s="10"/>
      <c r="L333" s="9"/>
      <c r="M333" s="2"/>
      <c r="N333" s="13"/>
      <c r="O333" s="10"/>
      <c r="P333" s="3"/>
      <c r="Q333" s="1"/>
      <c r="R333" s="1"/>
      <c r="S333" s="1"/>
      <c r="T333" s="1"/>
      <c r="U333" s="1"/>
      <c r="V333" s="1"/>
      <c r="W333" s="1"/>
      <c r="X333" s="1"/>
      <c r="Y333" s="2"/>
    </row>
    <row r="334" spans="1:25" customFormat="1">
      <c r="A334" s="19">
        <v>18.73</v>
      </c>
      <c r="B334" s="19">
        <v>10.030151498351769</v>
      </c>
      <c r="C334" s="23">
        <v>3.26</v>
      </c>
      <c r="E334" s="19">
        <v>18.73</v>
      </c>
      <c r="F334" s="19">
        <v>10.030151498351769</v>
      </c>
      <c r="G334" s="23">
        <v>-24.55</v>
      </c>
      <c r="H334">
        <v>1972</v>
      </c>
      <c r="I334" s="1"/>
      <c r="J334" s="13"/>
      <c r="K334" s="10"/>
      <c r="L334" s="9"/>
      <c r="M334" s="2"/>
      <c r="N334" s="13"/>
      <c r="O334" s="10"/>
      <c r="P334" s="3"/>
      <c r="Q334" s="1"/>
      <c r="R334" s="1"/>
      <c r="S334" s="11"/>
      <c r="T334" s="12"/>
      <c r="U334" s="3"/>
      <c r="V334" s="1"/>
      <c r="W334" s="1"/>
      <c r="X334" s="1"/>
      <c r="Y334" s="2"/>
    </row>
    <row r="335" spans="1:25" customFormat="1">
      <c r="A335" s="19">
        <v>18.78</v>
      </c>
      <c r="B335" s="19">
        <v>10.062005290506891</v>
      </c>
      <c r="C335" s="23">
        <v>8.9600000000000009</v>
      </c>
      <c r="D335">
        <v>1972</v>
      </c>
      <c r="E335" s="19">
        <v>18.78</v>
      </c>
      <c r="F335" s="19">
        <v>10.062005290506891</v>
      </c>
      <c r="G335" s="23">
        <v>-25.42</v>
      </c>
      <c r="I335" s="1"/>
      <c r="J335" s="13"/>
      <c r="K335" s="10"/>
      <c r="L335" s="9"/>
      <c r="M335" s="2"/>
      <c r="N335" s="13"/>
      <c r="O335" s="10"/>
      <c r="P335" s="3"/>
      <c r="Q335" s="1"/>
      <c r="R335" s="1"/>
      <c r="S335" s="11"/>
      <c r="T335" s="12"/>
      <c r="U335" s="3"/>
      <c r="V335" s="1"/>
      <c r="W335" s="1"/>
      <c r="X335" s="1"/>
      <c r="Y335" s="2"/>
    </row>
    <row r="336" spans="1:25" customFormat="1">
      <c r="A336" s="19">
        <v>18.829999999999998</v>
      </c>
      <c r="B336" s="19">
        <v>10.093878735246118</v>
      </c>
      <c r="C336" s="23">
        <v>10.98</v>
      </c>
      <c r="E336" s="19">
        <v>18.829999999999998</v>
      </c>
      <c r="F336" s="19">
        <v>10.093878735246118</v>
      </c>
      <c r="G336" s="23">
        <v>-25.8</v>
      </c>
      <c r="I336" s="1"/>
      <c r="J336" s="13"/>
      <c r="K336" s="10"/>
      <c r="L336" s="9"/>
      <c r="M336" s="2"/>
      <c r="N336" s="13"/>
      <c r="O336" s="10"/>
      <c r="P336" s="3"/>
      <c r="Q336" s="1"/>
      <c r="R336" s="1"/>
      <c r="S336" s="11"/>
      <c r="T336" s="12"/>
      <c r="U336" s="3"/>
      <c r="V336" s="1"/>
      <c r="W336" s="1"/>
      <c r="X336" s="1"/>
      <c r="Y336" s="2"/>
    </row>
    <row r="337" spans="1:25" customFormat="1">
      <c r="A337" s="19">
        <v>18.89</v>
      </c>
      <c r="B337" s="19">
        <v>10.13215275440362</v>
      </c>
      <c r="C337" s="23">
        <v>6.02</v>
      </c>
      <c r="E337" s="19">
        <v>18.89</v>
      </c>
      <c r="F337" s="19">
        <v>10.13215275440362</v>
      </c>
      <c r="G337" s="23">
        <v>-27.08</v>
      </c>
      <c r="I337" s="1"/>
      <c r="J337" s="13"/>
      <c r="K337" s="10"/>
      <c r="L337" s="9"/>
      <c r="M337" s="2"/>
      <c r="N337" s="13"/>
      <c r="O337" s="10"/>
      <c r="P337" s="3"/>
      <c r="Q337" s="1"/>
      <c r="R337" s="1"/>
      <c r="S337" s="11"/>
      <c r="T337" s="12"/>
      <c r="U337" s="3"/>
      <c r="V337" s="1"/>
      <c r="W337" s="1"/>
      <c r="X337" s="1"/>
      <c r="Y337" s="2"/>
    </row>
    <row r="338" spans="1:25" customFormat="1">
      <c r="A338" s="19">
        <v>18.95</v>
      </c>
      <c r="B338" s="19">
        <v>10.170454945632533</v>
      </c>
      <c r="C338" s="23">
        <v>4.3600000000000003</v>
      </c>
      <c r="E338" s="19">
        <v>18.95</v>
      </c>
      <c r="F338" s="19">
        <v>10.170454945632533</v>
      </c>
      <c r="G338" s="23">
        <v>-27.2</v>
      </c>
      <c r="I338" s="1"/>
      <c r="J338" s="13"/>
      <c r="K338" s="10"/>
      <c r="L338" s="9"/>
      <c r="M338" s="2"/>
      <c r="N338" s="13"/>
      <c r="O338" s="10"/>
      <c r="P338" s="3"/>
      <c r="Q338" s="1"/>
      <c r="R338" s="1"/>
      <c r="S338" s="11"/>
      <c r="T338" s="12"/>
      <c r="U338" s="3"/>
      <c r="V338" s="1"/>
      <c r="W338" s="1"/>
      <c r="X338" s="1"/>
      <c r="Y338" s="2"/>
    </row>
    <row r="339" spans="1:25" customFormat="1">
      <c r="A339" s="19">
        <v>19</v>
      </c>
      <c r="B339" s="19">
        <v>10.202394907931019</v>
      </c>
      <c r="C339" s="23">
        <v>5.36</v>
      </c>
      <c r="E339" s="19">
        <v>19</v>
      </c>
      <c r="F339" s="19">
        <v>10.202394907931019</v>
      </c>
      <c r="G339" s="23">
        <v>-27.13</v>
      </c>
      <c r="H339">
        <v>1971</v>
      </c>
      <c r="I339" s="1"/>
      <c r="J339" s="13"/>
      <c r="K339" s="10"/>
      <c r="L339" s="9"/>
      <c r="M339" s="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2"/>
    </row>
    <row r="340" spans="1:25" customFormat="1">
      <c r="A340" s="19">
        <v>19.059999999999999</v>
      </c>
      <c r="B340" s="19">
        <v>10.240748568188287</v>
      </c>
      <c r="C340" s="23">
        <v>4.1399999999999997</v>
      </c>
      <c r="E340" s="19">
        <v>19.059999999999999</v>
      </c>
      <c r="F340" s="19">
        <v>10.240748568188287</v>
      </c>
      <c r="G340" s="23">
        <v>-26.39</v>
      </c>
      <c r="I340" s="1"/>
      <c r="J340" s="13"/>
      <c r="K340" s="10"/>
      <c r="L340" s="9"/>
      <c r="M340" s="2"/>
      <c r="N340" s="13"/>
      <c r="O340" s="10"/>
      <c r="P340" s="3"/>
      <c r="Q340" s="1"/>
      <c r="R340" s="1"/>
      <c r="S340" s="11"/>
      <c r="T340" s="12"/>
      <c r="U340" s="3"/>
      <c r="V340" s="1"/>
      <c r="W340" s="1"/>
      <c r="X340" s="1"/>
      <c r="Y340" s="2"/>
    </row>
    <row r="341" spans="1:25" customFormat="1">
      <c r="A341" s="19">
        <v>19.12</v>
      </c>
      <c r="B341" s="19">
        <v>10.279130204844391</v>
      </c>
      <c r="C341" s="23">
        <v>2.7</v>
      </c>
      <c r="E341" s="19">
        <v>19.12</v>
      </c>
      <c r="F341" s="19">
        <v>10.279130204844391</v>
      </c>
      <c r="G341" s="23">
        <v>-24.45</v>
      </c>
      <c r="I341" s="1"/>
      <c r="J341" s="13"/>
      <c r="K341" s="10"/>
      <c r="L341" s="9"/>
      <c r="M341" s="2"/>
      <c r="N341" s="13"/>
      <c r="O341" s="10"/>
      <c r="P341" s="3"/>
      <c r="Q341" s="1"/>
      <c r="R341" s="1"/>
      <c r="S341" s="11"/>
      <c r="T341" s="12"/>
      <c r="U341" s="3"/>
      <c r="V341" s="1"/>
      <c r="W341" s="1"/>
      <c r="X341" s="1"/>
      <c r="Y341" s="2"/>
    </row>
    <row r="342" spans="1:25" customFormat="1">
      <c r="A342" s="19">
        <v>19.170000000000002</v>
      </c>
      <c r="B342" s="19">
        <v>10.311136222696184</v>
      </c>
      <c r="C342" s="23">
        <v>20.6</v>
      </c>
      <c r="D342">
        <v>1971</v>
      </c>
      <c r="E342" s="19">
        <v>19.170000000000002</v>
      </c>
      <c r="F342" s="19">
        <v>10.311136222696184</v>
      </c>
      <c r="G342" s="23">
        <v>-24.63</v>
      </c>
      <c r="I342" s="1"/>
      <c r="J342" s="13"/>
      <c r="K342" s="10"/>
      <c r="L342" s="9"/>
      <c r="M342" s="2"/>
      <c r="N342" s="13"/>
      <c r="O342" s="10"/>
      <c r="P342" s="3"/>
      <c r="Q342" s="1"/>
      <c r="R342" s="1"/>
      <c r="S342" s="11"/>
      <c r="T342" s="12"/>
      <c r="U342" s="3"/>
      <c r="V342" s="1"/>
      <c r="W342" s="1"/>
      <c r="X342" s="1"/>
      <c r="Y342" s="2"/>
    </row>
    <row r="343" spans="1:25" customFormat="1">
      <c r="A343" s="19">
        <v>19.22</v>
      </c>
      <c r="B343" s="19">
        <v>10.343161581394734</v>
      </c>
      <c r="C343" s="23">
        <v>15.62</v>
      </c>
      <c r="E343" s="19">
        <v>19.22</v>
      </c>
      <c r="F343" s="19">
        <v>10.343161581394734</v>
      </c>
      <c r="G343" s="23">
        <v>-24.62</v>
      </c>
      <c r="I343" s="1"/>
      <c r="J343" s="1"/>
      <c r="K343" s="1"/>
      <c r="L343" s="1"/>
      <c r="M343" s="2"/>
      <c r="N343" s="13"/>
      <c r="O343" s="10"/>
      <c r="P343" s="3"/>
      <c r="Q343" s="1"/>
      <c r="R343" s="1"/>
      <c r="S343" s="11"/>
      <c r="T343" s="12"/>
      <c r="U343" s="3"/>
      <c r="V343" s="1"/>
      <c r="W343" s="1"/>
      <c r="X343" s="1"/>
      <c r="Y343" s="2"/>
    </row>
    <row r="344" spans="1:25" customFormat="1">
      <c r="A344" s="19">
        <v>19.27</v>
      </c>
      <c r="B344" s="19">
        <v>10.375206241486838</v>
      </c>
      <c r="C344" s="23">
        <v>5.0599999999999996</v>
      </c>
      <c r="E344" s="19">
        <v>19.27</v>
      </c>
      <c r="F344" s="19">
        <v>10.375206241486838</v>
      </c>
      <c r="G344" s="23">
        <v>-25.92</v>
      </c>
      <c r="I344" s="1"/>
      <c r="J344" s="13"/>
      <c r="K344" s="10"/>
      <c r="L344" s="9"/>
      <c r="M344" s="2"/>
      <c r="N344" s="13"/>
      <c r="O344" s="10"/>
      <c r="P344" s="3"/>
      <c r="Q344" s="1"/>
      <c r="R344" s="1"/>
      <c r="S344" s="11"/>
      <c r="T344" s="12"/>
      <c r="U344" s="3"/>
      <c r="V344" s="1"/>
      <c r="W344" s="1"/>
      <c r="X344" s="1"/>
      <c r="Y344" s="2"/>
    </row>
    <row r="345" spans="1:25" customFormat="1">
      <c r="A345" s="19">
        <v>19.32</v>
      </c>
      <c r="B345" s="19">
        <v>10.407270163635079</v>
      </c>
      <c r="C345" s="23">
        <v>3.34</v>
      </c>
      <c r="E345" s="19">
        <v>19.32</v>
      </c>
      <c r="F345" s="19">
        <v>10.407270163635079</v>
      </c>
      <c r="G345" s="23">
        <v>-27.31</v>
      </c>
      <c r="I345" s="1"/>
      <c r="J345" s="13"/>
      <c r="K345" s="10"/>
      <c r="L345" s="9"/>
      <c r="M345" s="2"/>
      <c r="N345" s="13"/>
      <c r="O345" s="10"/>
      <c r="P345" s="3"/>
      <c r="Q345" s="1"/>
      <c r="R345" s="1"/>
      <c r="S345" s="11"/>
      <c r="T345" s="12"/>
      <c r="U345" s="3"/>
      <c r="V345" s="1"/>
      <c r="W345" s="1"/>
      <c r="X345" s="1"/>
      <c r="Y345" s="2"/>
    </row>
    <row r="346" spans="1:25" customFormat="1">
      <c r="A346" s="19">
        <v>19.37</v>
      </c>
      <c r="B346" s="19">
        <v>10.439353308617569</v>
      </c>
      <c r="C346" s="23">
        <v>2.14</v>
      </c>
      <c r="E346" s="19">
        <v>19.37</v>
      </c>
      <c r="F346" s="19">
        <v>10.439353308617569</v>
      </c>
      <c r="G346" s="23">
        <v>-27.57</v>
      </c>
      <c r="I346" s="1"/>
      <c r="J346" s="13"/>
      <c r="K346" s="10"/>
      <c r="L346" s="9"/>
      <c r="M346" s="2"/>
      <c r="N346" s="13"/>
      <c r="O346" s="10"/>
      <c r="P346" s="3"/>
      <c r="Q346" s="1"/>
      <c r="R346" s="1"/>
      <c r="S346" s="11"/>
      <c r="T346" s="12"/>
      <c r="U346" s="3"/>
      <c r="V346" s="1"/>
      <c r="W346" s="1"/>
      <c r="X346" s="1"/>
      <c r="Y346" s="2"/>
    </row>
    <row r="347" spans="1:25" customFormat="1">
      <c r="A347" s="19">
        <v>19.420000000000002</v>
      </c>
      <c r="B347" s="19">
        <v>10.471455637327688</v>
      </c>
      <c r="C347" s="23">
        <v>4.4800000000000004</v>
      </c>
      <c r="D347">
        <v>1970</v>
      </c>
      <c r="E347" s="19">
        <v>19.420000000000002</v>
      </c>
      <c r="F347" s="19">
        <v>10.471455637327688</v>
      </c>
      <c r="G347" s="23">
        <v>-27.63</v>
      </c>
      <c r="I347" s="1"/>
      <c r="J347" s="13"/>
      <c r="K347" s="10"/>
      <c r="L347" s="9"/>
      <c r="M347" s="2"/>
      <c r="N347" s="13"/>
      <c r="O347" s="10"/>
      <c r="P347" s="3"/>
      <c r="Q347" s="1"/>
      <c r="R347" s="1"/>
      <c r="S347" s="11"/>
      <c r="T347" s="12"/>
      <c r="U347" s="3"/>
      <c r="V347" s="1"/>
      <c r="W347" s="1"/>
      <c r="X347" s="1"/>
      <c r="Y347" s="2"/>
    </row>
    <row r="348" spans="1:25" customFormat="1">
      <c r="A348" s="19">
        <v>19.47</v>
      </c>
      <c r="B348" s="19">
        <v>10.503577110773834</v>
      </c>
      <c r="C348" s="23">
        <v>9.02</v>
      </c>
      <c r="E348" s="19">
        <v>19.47</v>
      </c>
      <c r="F348" s="19">
        <v>10.503577110773834</v>
      </c>
      <c r="G348" s="23">
        <v>-25.05</v>
      </c>
      <c r="H348">
        <v>1970</v>
      </c>
      <c r="I348" s="1"/>
      <c r="J348" s="13"/>
      <c r="K348" s="10"/>
      <c r="L348" s="9"/>
      <c r="M348" s="2"/>
      <c r="N348" s="13"/>
      <c r="O348" s="10"/>
      <c r="P348" s="3"/>
      <c r="Q348" s="1"/>
      <c r="R348" s="1"/>
      <c r="S348" s="11"/>
      <c r="T348" s="12"/>
      <c r="U348" s="3"/>
      <c r="V348" s="1"/>
      <c r="W348" s="1"/>
      <c r="X348" s="1"/>
      <c r="Y348" s="2"/>
    </row>
    <row r="349" spans="1:25" customFormat="1">
      <c r="A349" s="19">
        <v>19.53</v>
      </c>
      <c r="B349" s="19">
        <v>10.542148096082757</v>
      </c>
      <c r="C349" s="23">
        <v>5.5</v>
      </c>
      <c r="E349" s="19">
        <v>19.53</v>
      </c>
      <c r="F349" s="19">
        <v>10.542148096082757</v>
      </c>
      <c r="G349" s="23">
        <v>-27.68</v>
      </c>
      <c r="I349" s="1"/>
      <c r="J349" s="13"/>
      <c r="K349" s="10"/>
      <c r="L349" s="9"/>
      <c r="M349" s="2"/>
      <c r="N349" s="13"/>
      <c r="O349" s="10"/>
      <c r="P349" s="3"/>
      <c r="Q349" s="1"/>
      <c r="R349" s="1"/>
      <c r="S349" s="11"/>
      <c r="T349" s="12"/>
      <c r="U349" s="3"/>
      <c r="V349" s="1"/>
      <c r="W349" s="1"/>
      <c r="X349" s="1"/>
      <c r="Y349" s="2"/>
    </row>
    <row r="350" spans="1:25" customFormat="1">
      <c r="A350" s="19">
        <v>19.59</v>
      </c>
      <c r="B350" s="19">
        <v>10.580746526870367</v>
      </c>
      <c r="C350" s="23">
        <v>5.62</v>
      </c>
      <c r="E350" s="19">
        <v>19.59</v>
      </c>
      <c r="F350" s="19">
        <v>10.580746526870367</v>
      </c>
      <c r="G350" s="23">
        <v>-28.24</v>
      </c>
      <c r="I350" s="1"/>
      <c r="J350" s="13"/>
      <c r="K350" s="10"/>
      <c r="L350" s="9"/>
      <c r="M350" s="2"/>
      <c r="N350" s="13"/>
      <c r="O350" s="10"/>
      <c r="P350" s="3"/>
      <c r="Q350" s="1"/>
      <c r="R350" s="1"/>
      <c r="S350" s="11"/>
      <c r="T350" s="12"/>
      <c r="U350" s="3"/>
      <c r="V350" s="1"/>
      <c r="W350" s="1"/>
      <c r="X350" s="1"/>
      <c r="Y350" s="2"/>
    </row>
    <row r="351" spans="1:25" customFormat="1">
      <c r="A351" s="19">
        <v>19.641999999999999</v>
      </c>
      <c r="B351" s="19">
        <v>10.614220648384466</v>
      </c>
      <c r="C351" s="23">
        <v>7.34</v>
      </c>
      <c r="E351" s="19">
        <v>19.641999999999999</v>
      </c>
      <c r="F351" s="19">
        <v>10.614220648384466</v>
      </c>
      <c r="G351" s="23">
        <v>-28.45</v>
      </c>
      <c r="I351" s="1"/>
      <c r="J351" s="13"/>
      <c r="K351" s="10"/>
      <c r="L351" s="9"/>
      <c r="M351" s="2"/>
      <c r="N351" s="13"/>
      <c r="O351" s="10"/>
      <c r="P351" s="3"/>
      <c r="Q351" s="1"/>
      <c r="R351" s="1"/>
      <c r="S351" s="11"/>
      <c r="T351" s="12"/>
      <c r="U351" s="3"/>
      <c r="V351" s="1"/>
      <c r="W351" s="1"/>
      <c r="X351" s="1"/>
      <c r="Y351" s="2"/>
    </row>
    <row r="352" spans="1:25" customFormat="1">
      <c r="A352" s="19">
        <v>19.693999999999999</v>
      </c>
      <c r="B352" s="19">
        <v>10.647715291091179</v>
      </c>
      <c r="C352" s="23">
        <v>23.6</v>
      </c>
      <c r="E352" s="19">
        <v>19.693999999999999</v>
      </c>
      <c r="F352" s="19">
        <v>10.647715291091179</v>
      </c>
      <c r="G352" s="23">
        <v>-28.01</v>
      </c>
      <c r="H352">
        <v>1969</v>
      </c>
      <c r="I352" s="1"/>
      <c r="J352" s="13"/>
      <c r="K352" s="10"/>
      <c r="L352" s="9"/>
      <c r="M352" s="2"/>
      <c r="N352" s="13"/>
      <c r="O352" s="10"/>
      <c r="P352" s="3"/>
      <c r="Q352" s="1"/>
      <c r="R352" s="1"/>
      <c r="S352" s="1"/>
      <c r="T352" s="1"/>
      <c r="U352" s="1"/>
      <c r="V352" s="1"/>
      <c r="W352" s="1"/>
      <c r="X352" s="1"/>
      <c r="Y352" s="2"/>
    </row>
    <row r="353" spans="1:25" customFormat="1">
      <c r="A353" s="19">
        <v>19.745999999999999</v>
      </c>
      <c r="B353" s="19">
        <v>10.681230411831615</v>
      </c>
      <c r="C353" s="23">
        <v>5.32</v>
      </c>
      <c r="E353" s="19">
        <v>19.745999999999999</v>
      </c>
      <c r="F353" s="19">
        <v>10.681230411831615</v>
      </c>
      <c r="G353" s="23">
        <v>-25.65</v>
      </c>
      <c r="I353" s="1"/>
      <c r="J353" s="13"/>
      <c r="K353" s="10"/>
      <c r="L353" s="9"/>
      <c r="M353" s="2"/>
      <c r="N353" s="13"/>
      <c r="O353" s="10"/>
      <c r="P353" s="3"/>
      <c r="Q353" s="1"/>
      <c r="R353" s="1"/>
      <c r="S353" s="11"/>
      <c r="T353" s="12"/>
      <c r="U353" s="3"/>
      <c r="V353" s="1"/>
      <c r="W353" s="1"/>
      <c r="X353" s="1"/>
      <c r="Y353" s="2"/>
    </row>
    <row r="354" spans="1:25" customFormat="1">
      <c r="A354" s="19">
        <v>19.797999999999998</v>
      </c>
      <c r="B354" s="19">
        <v>10.714765967579503</v>
      </c>
      <c r="C354" s="23">
        <v>3.64</v>
      </c>
      <c r="E354" s="19">
        <v>19.797999999999998</v>
      </c>
      <c r="F354" s="19">
        <v>10.714765967579503</v>
      </c>
      <c r="G354" s="23">
        <v>-25.02</v>
      </c>
      <c r="I354" s="1"/>
      <c r="J354" s="13"/>
      <c r="K354" s="10"/>
      <c r="L354" s="9"/>
      <c r="M354" s="2"/>
      <c r="N354" s="13"/>
      <c r="O354" s="10"/>
      <c r="P354" s="3"/>
      <c r="Q354" s="1"/>
      <c r="R354" s="1"/>
      <c r="S354" s="11"/>
      <c r="T354" s="12"/>
      <c r="U354" s="3"/>
      <c r="V354" s="1"/>
      <c r="W354" s="1"/>
      <c r="X354" s="1"/>
      <c r="Y354" s="2"/>
    </row>
    <row r="355" spans="1:25" customFormat="1">
      <c r="A355" s="19">
        <v>19.850000000000001</v>
      </c>
      <c r="B355" s="19">
        <v>10.748321915440892</v>
      </c>
      <c r="C355" s="23">
        <v>4.5199999999999996</v>
      </c>
      <c r="D355">
        <v>1969</v>
      </c>
      <c r="E355" s="19">
        <v>19.850000000000001</v>
      </c>
      <c r="F355" s="19">
        <v>10.748321915440892</v>
      </c>
      <c r="G355" s="23">
        <v>-25.96</v>
      </c>
      <c r="I355" s="1"/>
      <c r="J355" s="13"/>
      <c r="K355" s="10"/>
      <c r="L355" s="9"/>
      <c r="M355" s="2"/>
      <c r="N355" s="13"/>
      <c r="O355" s="10"/>
      <c r="P355" s="3"/>
      <c r="Q355" s="1"/>
      <c r="R355" s="1"/>
      <c r="S355" s="11"/>
      <c r="T355" s="12"/>
      <c r="U355" s="3"/>
      <c r="V355" s="1"/>
      <c r="W355" s="1"/>
      <c r="X355" s="1"/>
      <c r="Y355" s="2"/>
    </row>
    <row r="356" spans="1:25" customFormat="1">
      <c r="A356" s="19">
        <v>19.899999999999999</v>
      </c>
      <c r="B356" s="19">
        <v>10.780606440711772</v>
      </c>
      <c r="C356" s="23">
        <v>47.68</v>
      </c>
      <c r="E356" s="19">
        <v>19.899999999999999</v>
      </c>
      <c r="F356" s="19">
        <v>10.780606440711772</v>
      </c>
      <c r="G356" s="23">
        <v>-25.78</v>
      </c>
      <c r="I356" s="1"/>
      <c r="J356" s="13"/>
      <c r="K356" s="10"/>
      <c r="L356" s="9"/>
      <c r="M356" s="2"/>
      <c r="N356" s="1"/>
      <c r="O356" s="1"/>
      <c r="P356" s="1"/>
      <c r="Q356" s="1"/>
      <c r="R356" s="1"/>
      <c r="S356" s="11"/>
      <c r="T356" s="12"/>
      <c r="U356" s="3"/>
      <c r="V356" s="1"/>
      <c r="W356" s="1"/>
      <c r="X356" s="1"/>
      <c r="Y356" s="2"/>
    </row>
    <row r="357" spans="1:25" customFormat="1">
      <c r="A357" s="19">
        <v>19.95</v>
      </c>
      <c r="B357" s="19">
        <v>10.812909742201317</v>
      </c>
      <c r="C357" s="23">
        <v>33.04</v>
      </c>
      <c r="E357" s="19">
        <v>19.95</v>
      </c>
      <c r="F357" s="19">
        <v>10.812909742201317</v>
      </c>
      <c r="G357" s="23">
        <v>-23.95</v>
      </c>
      <c r="I357" s="1"/>
      <c r="J357" s="13"/>
      <c r="K357" s="10"/>
      <c r="L357" s="9"/>
      <c r="M357" s="2"/>
      <c r="N357" s="13"/>
      <c r="O357" s="10"/>
      <c r="P357" s="3"/>
      <c r="Q357" s="1"/>
      <c r="R357" s="1"/>
      <c r="S357" s="11"/>
      <c r="T357" s="12"/>
      <c r="U357" s="3"/>
      <c r="V357" s="1"/>
      <c r="W357" s="1"/>
      <c r="X357" s="1"/>
      <c r="Y357" s="2"/>
    </row>
    <row r="358" spans="1:25" customFormat="1">
      <c r="A358" s="19">
        <v>20</v>
      </c>
      <c r="B358" s="19">
        <v>10.845231782121486</v>
      </c>
      <c r="C358" s="23">
        <v>7.42</v>
      </c>
      <c r="E358" s="19">
        <v>20</v>
      </c>
      <c r="F358" s="19">
        <v>10.845231782121486</v>
      </c>
      <c r="G358" s="23">
        <v>-25.25</v>
      </c>
      <c r="I358" s="1"/>
      <c r="J358" s="13"/>
      <c r="K358" s="10"/>
      <c r="L358" s="9"/>
      <c r="M358" s="2"/>
      <c r="N358" s="13"/>
      <c r="O358" s="10"/>
      <c r="P358" s="3"/>
      <c r="Q358" s="1"/>
      <c r="R358" s="1"/>
      <c r="S358" s="11"/>
      <c r="T358" s="12"/>
      <c r="U358" s="3"/>
      <c r="V358" s="1"/>
      <c r="W358" s="1"/>
      <c r="X358" s="1"/>
      <c r="Y358" s="2"/>
    </row>
    <row r="359" spans="1:25" customFormat="1">
      <c r="A359" s="19">
        <v>20.059999999999999</v>
      </c>
      <c r="B359" s="19">
        <v>10.884042912540394</v>
      </c>
      <c r="C359" s="23">
        <v>7.42</v>
      </c>
      <c r="E359" s="19">
        <v>20.059999999999999</v>
      </c>
      <c r="F359" s="19">
        <v>10.884042912540394</v>
      </c>
      <c r="G359" s="23">
        <v>-26.76</v>
      </c>
      <c r="I359" s="1"/>
      <c r="J359" s="13"/>
      <c r="K359" s="10"/>
      <c r="L359" s="9"/>
      <c r="M359" s="2"/>
      <c r="N359" s="13"/>
      <c r="O359" s="10"/>
      <c r="P359" s="3"/>
      <c r="Q359" s="1"/>
      <c r="R359" s="1"/>
      <c r="S359" s="11"/>
      <c r="T359" s="12"/>
      <c r="U359" s="3"/>
      <c r="V359" s="1"/>
      <c r="W359" s="1"/>
      <c r="X359" s="1"/>
      <c r="Y359" s="2"/>
    </row>
    <row r="360" spans="1:25" customFormat="1">
      <c r="A360" s="19">
        <v>20.125</v>
      </c>
      <c r="B360" s="19">
        <v>10.926118617806999</v>
      </c>
      <c r="C360" s="23">
        <v>2.14</v>
      </c>
      <c r="E360" s="19">
        <v>20.125</v>
      </c>
      <c r="F360" s="19">
        <v>10.926118617806999</v>
      </c>
      <c r="G360" s="23">
        <v>-27.04</v>
      </c>
      <c r="I360" s="1"/>
      <c r="J360" s="1"/>
      <c r="K360" s="1"/>
      <c r="L360" s="1"/>
      <c r="M360" s="2"/>
      <c r="N360" s="13"/>
      <c r="O360" s="10"/>
      <c r="P360" s="3"/>
      <c r="Q360" s="1"/>
      <c r="R360" s="1"/>
      <c r="S360" s="11"/>
      <c r="T360" s="12"/>
      <c r="U360" s="3"/>
      <c r="V360" s="1"/>
      <c r="W360" s="1"/>
      <c r="X360" s="1"/>
      <c r="Y360" s="2"/>
    </row>
    <row r="361" spans="1:25" customFormat="1">
      <c r="A361" s="19">
        <v>20.175000000000001</v>
      </c>
      <c r="B361" s="19">
        <v>10.958505946269362</v>
      </c>
      <c r="C361" s="23">
        <v>2.98</v>
      </c>
      <c r="D361">
        <v>1968</v>
      </c>
      <c r="E361" s="19">
        <v>20.175000000000001</v>
      </c>
      <c r="F361" s="19">
        <v>10.958505946269362</v>
      </c>
      <c r="G361" s="23">
        <v>-26.62</v>
      </c>
      <c r="H361">
        <v>1968</v>
      </c>
      <c r="I361" s="1"/>
      <c r="J361" s="13"/>
      <c r="K361" s="10"/>
      <c r="L361" s="9"/>
      <c r="M361" s="2"/>
      <c r="N361" s="13"/>
      <c r="O361" s="10"/>
      <c r="P361" s="3"/>
      <c r="Q361" s="1"/>
      <c r="R361" s="1"/>
      <c r="S361" s="11"/>
      <c r="T361" s="12"/>
      <c r="U361" s="3"/>
      <c r="V361" s="1"/>
      <c r="W361" s="1"/>
      <c r="X361" s="1"/>
      <c r="Y361" s="2"/>
    </row>
    <row r="362" spans="1:25" customFormat="1">
      <c r="A362" s="19">
        <v>20.225000000000001</v>
      </c>
      <c r="B362" s="19">
        <v>10.990911844499481</v>
      </c>
      <c r="C362" s="23">
        <v>5.04</v>
      </c>
      <c r="E362" s="19">
        <v>20.225000000000001</v>
      </c>
      <c r="F362" s="19">
        <v>10.990911844499481</v>
      </c>
      <c r="G362" s="23">
        <v>-25.52</v>
      </c>
      <c r="I362" s="1"/>
      <c r="J362" s="13"/>
      <c r="K362" s="10"/>
      <c r="L362" s="9"/>
      <c r="M362" s="2"/>
      <c r="N362" s="13"/>
      <c r="O362" s="10"/>
      <c r="P362" s="3"/>
      <c r="Q362" s="1"/>
      <c r="R362" s="1"/>
      <c r="S362" s="11"/>
      <c r="T362" s="12"/>
      <c r="U362" s="3"/>
      <c r="V362" s="1"/>
      <c r="W362" s="1"/>
      <c r="X362" s="1"/>
      <c r="Y362" s="2"/>
    </row>
    <row r="363" spans="1:25" customFormat="1">
      <c r="A363" s="19">
        <v>20.274999999999999</v>
      </c>
      <c r="B363" s="19">
        <v>11.023336275322622</v>
      </c>
      <c r="C363" s="23">
        <v>5.5</v>
      </c>
      <c r="E363" s="19">
        <v>20.274999999999999</v>
      </c>
      <c r="F363" s="19">
        <v>11.023336275322622</v>
      </c>
      <c r="G363" s="23">
        <v>-24.71</v>
      </c>
      <c r="I363" s="1"/>
      <c r="J363" s="13"/>
      <c r="K363" s="10"/>
      <c r="L363" s="9"/>
      <c r="M363" s="2"/>
      <c r="N363" s="13"/>
      <c r="O363" s="10"/>
      <c r="P363" s="3"/>
      <c r="Q363" s="1"/>
      <c r="R363" s="1"/>
      <c r="S363" s="11"/>
      <c r="T363" s="12"/>
      <c r="U363" s="3"/>
      <c r="V363" s="1"/>
      <c r="W363" s="1"/>
      <c r="X363" s="1"/>
      <c r="Y363" s="2"/>
    </row>
    <row r="364" spans="1:25" customFormat="1">
      <c r="A364" s="19">
        <v>20.324999999999999</v>
      </c>
      <c r="B364" s="19">
        <v>11.055779201674751</v>
      </c>
      <c r="C364" s="23">
        <v>4.9800000000000004</v>
      </c>
      <c r="E364" s="19">
        <v>20.324999999999999</v>
      </c>
      <c r="F364" s="19">
        <v>11.055779201674751</v>
      </c>
      <c r="G364" s="23">
        <v>-23.87</v>
      </c>
      <c r="I364" s="1"/>
      <c r="J364" s="13"/>
      <c r="K364" s="10"/>
      <c r="L364" s="9"/>
      <c r="M364" s="2"/>
      <c r="N364" s="13"/>
      <c r="O364" s="10"/>
      <c r="P364" s="3"/>
      <c r="Q364" s="1"/>
      <c r="R364" s="1"/>
      <c r="S364" s="11"/>
      <c r="T364" s="12"/>
      <c r="U364" s="3"/>
      <c r="V364" s="1"/>
      <c r="W364" s="1"/>
      <c r="X364" s="1"/>
      <c r="Y364" s="2"/>
    </row>
    <row r="365" spans="1:25" customFormat="1">
      <c r="A365" s="19">
        <v>20.375</v>
      </c>
      <c r="B365" s="19">
        <v>11.088240586602277</v>
      </c>
      <c r="C365" s="23">
        <v>7.84</v>
      </c>
      <c r="E365" s="19">
        <v>20.375</v>
      </c>
      <c r="F365" s="19">
        <v>11.088240586602277</v>
      </c>
      <c r="G365" s="23">
        <v>-23.55</v>
      </c>
      <c r="I365" s="1"/>
      <c r="J365" s="13"/>
      <c r="K365" s="10"/>
      <c r="L365" s="9"/>
      <c r="M365" s="2"/>
      <c r="N365" s="13"/>
      <c r="O365" s="10"/>
      <c r="P365" s="3"/>
      <c r="Q365" s="1"/>
      <c r="R365" s="1"/>
      <c r="S365" s="1"/>
      <c r="T365" s="1"/>
      <c r="U365" s="1"/>
      <c r="V365" s="1"/>
      <c r="W365" s="1"/>
      <c r="X365" s="1"/>
      <c r="Y365" s="2"/>
    </row>
    <row r="366" spans="1:25" customFormat="1">
      <c r="A366" s="19">
        <v>20.425000000000001</v>
      </c>
      <c r="B366" s="19">
        <v>11.120720393261806</v>
      </c>
      <c r="C366" s="23">
        <v>6.26</v>
      </c>
      <c r="E366" s="19">
        <v>20.425000000000001</v>
      </c>
      <c r="F366" s="19">
        <v>11.120720393261806</v>
      </c>
      <c r="G366" s="23">
        <v>-23.15</v>
      </c>
      <c r="I366" s="1"/>
      <c r="J366" s="13"/>
      <c r="K366" s="10"/>
      <c r="L366" s="9"/>
      <c r="M366" s="2"/>
      <c r="N366" s="13"/>
      <c r="O366" s="10"/>
      <c r="P366" s="3"/>
      <c r="Q366" s="1"/>
      <c r="R366" s="1"/>
      <c r="S366" s="11"/>
      <c r="T366" s="12"/>
      <c r="U366" s="3"/>
      <c r="V366" s="1"/>
      <c r="W366" s="1"/>
      <c r="X366" s="1"/>
      <c r="Y366" s="2"/>
    </row>
    <row r="367" spans="1:25" customFormat="1">
      <c r="A367" s="11"/>
      <c r="B367" s="12"/>
      <c r="C367" s="1"/>
      <c r="D367" s="1"/>
      <c r="E367" s="1"/>
      <c r="F367" s="1"/>
      <c r="G367" s="1"/>
      <c r="H367" s="1"/>
      <c r="I367" s="1"/>
      <c r="J367" s="13"/>
      <c r="K367" s="10"/>
      <c r="L367" s="9"/>
      <c r="M367" s="2"/>
      <c r="N367" s="13"/>
      <c r="O367" s="10"/>
      <c r="P367" s="3"/>
      <c r="Q367" s="1"/>
      <c r="R367" s="1"/>
      <c r="S367" s="11"/>
      <c r="T367" s="12"/>
      <c r="U367" s="3"/>
      <c r="V367" s="1"/>
      <c r="W367" s="1"/>
      <c r="X367" s="1"/>
      <c r="Y367" s="2"/>
    </row>
    <row r="368" spans="1:25" customFormat="1">
      <c r="A368" s="11"/>
      <c r="B368" s="12"/>
      <c r="C368" s="1"/>
      <c r="D368" s="1"/>
      <c r="E368" s="1"/>
      <c r="F368" s="1"/>
      <c r="G368" s="1"/>
      <c r="H368" s="1"/>
      <c r="I368" s="1"/>
      <c r="J368" s="13"/>
      <c r="K368" s="10"/>
      <c r="L368" s="9"/>
      <c r="M368" s="2"/>
      <c r="N368" s="13"/>
      <c r="O368" s="10"/>
      <c r="P368" s="3"/>
      <c r="Q368" s="1"/>
      <c r="R368" s="1"/>
      <c r="S368" s="11"/>
      <c r="T368" s="12"/>
      <c r="U368" s="3"/>
      <c r="V368" s="1"/>
      <c r="W368" s="1"/>
      <c r="X368" s="1"/>
      <c r="Y368" s="2"/>
    </row>
    <row r="369" spans="1:25" customFormat="1">
      <c r="A369" s="11"/>
      <c r="B369" s="12"/>
      <c r="C369" s="1"/>
      <c r="D369" s="1"/>
      <c r="E369" s="1"/>
      <c r="F369" s="1"/>
      <c r="G369" s="1"/>
      <c r="H369" s="1"/>
      <c r="I369" s="1"/>
      <c r="J369" s="13"/>
      <c r="K369" s="10"/>
      <c r="L369" s="9"/>
      <c r="M369" s="2"/>
      <c r="N369" s="13"/>
      <c r="O369" s="10"/>
      <c r="P369" s="3"/>
      <c r="Q369" s="1"/>
      <c r="R369" s="1"/>
      <c r="S369" s="11"/>
      <c r="T369" s="12"/>
      <c r="U369" s="3"/>
      <c r="V369" s="1"/>
      <c r="W369" s="1"/>
      <c r="X369" s="1"/>
      <c r="Y369" s="2"/>
    </row>
    <row r="370" spans="1:25" customFormat="1">
      <c r="A370" s="11"/>
      <c r="B370" s="12"/>
      <c r="C370" s="1"/>
      <c r="D370" s="1"/>
      <c r="E370" s="1"/>
      <c r="F370" s="1"/>
      <c r="G370" s="1"/>
      <c r="H370" s="1"/>
      <c r="I370" s="1"/>
      <c r="J370" s="13"/>
      <c r="K370" s="10"/>
      <c r="L370" s="9"/>
      <c r="M370" s="2"/>
      <c r="N370" s="13"/>
      <c r="O370" s="10"/>
      <c r="P370" s="3"/>
      <c r="Q370" s="1"/>
      <c r="R370" s="1"/>
      <c r="S370" s="11"/>
      <c r="T370" s="12"/>
      <c r="U370" s="3"/>
      <c r="V370" s="1"/>
      <c r="W370" s="1"/>
      <c r="X370" s="1"/>
      <c r="Y370" s="2"/>
    </row>
    <row r="371" spans="1:25" customFormat="1">
      <c r="A371" s="11"/>
      <c r="B371" s="12"/>
      <c r="C371" s="1"/>
      <c r="D371" s="1"/>
      <c r="E371" s="1"/>
      <c r="F371" s="1"/>
      <c r="G371" s="1"/>
      <c r="H371" s="1"/>
      <c r="I371" s="1"/>
      <c r="J371" s="13"/>
      <c r="K371" s="10"/>
      <c r="L371" s="9"/>
      <c r="M371" s="2"/>
      <c r="N371" s="13"/>
      <c r="O371" s="10"/>
      <c r="P371" s="3"/>
      <c r="Q371" s="1"/>
      <c r="R371" s="1"/>
      <c r="S371" s="11"/>
      <c r="T371" s="12"/>
      <c r="U371" s="3"/>
      <c r="V371" s="1"/>
      <c r="W371" s="1"/>
      <c r="X371" s="1"/>
      <c r="Y371" s="2"/>
    </row>
    <row r="372" spans="1:25" customFormat="1">
      <c r="A372" s="11"/>
      <c r="B372" s="12"/>
      <c r="C372" s="1"/>
      <c r="D372" s="1"/>
      <c r="E372" s="1"/>
      <c r="F372" s="1"/>
      <c r="G372" s="1"/>
      <c r="H372" s="1"/>
      <c r="I372" s="1"/>
      <c r="J372" s="13"/>
      <c r="K372" s="10"/>
      <c r="L372" s="9"/>
      <c r="M372" s="2"/>
      <c r="N372" s="13"/>
      <c r="O372" s="10"/>
      <c r="P372" s="3"/>
      <c r="Q372" s="1"/>
      <c r="R372" s="1"/>
      <c r="S372" s="11"/>
      <c r="T372" s="12"/>
      <c r="U372" s="3"/>
      <c r="V372" s="1"/>
      <c r="W372" s="1"/>
      <c r="X372" s="1"/>
      <c r="Y372" s="2"/>
    </row>
    <row r="373" spans="1:25" customFormat="1">
      <c r="A373" s="11"/>
      <c r="B373" s="12"/>
      <c r="C373" s="1"/>
      <c r="D373" s="1"/>
      <c r="E373" s="1"/>
      <c r="F373" s="1"/>
      <c r="G373" s="1"/>
      <c r="H373" s="1"/>
      <c r="I373" s="1"/>
      <c r="J373" s="13"/>
      <c r="K373" s="10"/>
      <c r="L373" s="9"/>
      <c r="M373" s="2"/>
      <c r="N373" s="13"/>
      <c r="O373" s="10"/>
      <c r="P373" s="3"/>
      <c r="Q373" s="1"/>
      <c r="R373" s="1"/>
      <c r="S373" s="11"/>
      <c r="T373" s="12"/>
      <c r="U373" s="3"/>
      <c r="V373" s="1"/>
      <c r="W373" s="1"/>
      <c r="X373" s="1"/>
      <c r="Y373" s="2"/>
    </row>
    <row r="374" spans="1:25" customFormat="1">
      <c r="A374" s="11"/>
      <c r="B374" s="12"/>
      <c r="C374" s="1"/>
      <c r="D374" s="1"/>
      <c r="E374" s="1"/>
      <c r="F374" s="1"/>
      <c r="G374" s="1"/>
      <c r="H374" s="1"/>
      <c r="I374" s="1"/>
      <c r="J374" s="13"/>
      <c r="K374" s="10"/>
      <c r="L374" s="9"/>
      <c r="M374" s="2"/>
      <c r="N374" s="1"/>
      <c r="O374" s="1"/>
      <c r="P374" s="1"/>
      <c r="Q374" s="1"/>
      <c r="R374" s="1"/>
      <c r="S374" s="11"/>
      <c r="T374" s="12"/>
      <c r="U374" s="3"/>
      <c r="V374" s="1"/>
      <c r="W374" s="1"/>
      <c r="X374" s="1"/>
      <c r="Y374" s="2"/>
    </row>
    <row r="375" spans="1:25" customFormat="1">
      <c r="A375" s="11"/>
      <c r="B375" s="1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2"/>
      <c r="N375" s="13"/>
      <c r="O375" s="10"/>
      <c r="P375" s="3"/>
      <c r="Q375" s="1"/>
      <c r="R375" s="1"/>
      <c r="S375" s="11"/>
      <c r="T375" s="12"/>
      <c r="U375" s="3"/>
      <c r="V375" s="1"/>
      <c r="W375" s="1"/>
      <c r="X375" s="1"/>
      <c r="Y375" s="2"/>
    </row>
    <row r="376" spans="1:25" customFormat="1">
      <c r="A376" s="11"/>
      <c r="B376" s="12"/>
      <c r="C376" s="1"/>
      <c r="D376" s="1"/>
      <c r="E376" s="1"/>
      <c r="F376" s="1"/>
      <c r="G376" s="1"/>
      <c r="H376" s="1"/>
      <c r="I376" s="1"/>
      <c r="J376" s="13"/>
      <c r="K376" s="10"/>
      <c r="L376" s="9"/>
      <c r="M376" s="2"/>
      <c r="N376" s="13"/>
      <c r="O376" s="10"/>
      <c r="P376" s="3"/>
      <c r="Q376" s="1"/>
      <c r="R376" s="1"/>
      <c r="S376" s="1"/>
      <c r="T376" s="1"/>
      <c r="U376" s="1"/>
      <c r="V376" s="1"/>
      <c r="W376" s="1"/>
      <c r="X376" s="1"/>
      <c r="Y376" s="2"/>
    </row>
    <row r="377" spans="1:25" customFormat="1">
      <c r="A377" s="11"/>
      <c r="B377" s="12"/>
      <c r="C377" s="1"/>
      <c r="D377" s="1"/>
      <c r="E377" s="1"/>
      <c r="F377" s="1"/>
      <c r="G377" s="1"/>
      <c r="H377" s="1"/>
      <c r="I377" s="1"/>
      <c r="J377" s="13"/>
      <c r="K377" s="10"/>
      <c r="L377" s="9"/>
      <c r="M377" s="2"/>
      <c r="N377" s="13"/>
      <c r="O377" s="10"/>
      <c r="P377" s="3"/>
      <c r="Q377" s="1"/>
      <c r="R377" s="1"/>
      <c r="S377" s="11"/>
      <c r="T377" s="12"/>
      <c r="U377" s="3"/>
      <c r="V377" s="1"/>
      <c r="W377" s="1"/>
      <c r="X377" s="1"/>
      <c r="Y377" s="2"/>
    </row>
    <row r="378" spans="1:25" customFormat="1">
      <c r="A378" s="11"/>
      <c r="B378" s="12"/>
      <c r="C378" s="1"/>
      <c r="D378" s="1"/>
      <c r="E378" s="1"/>
      <c r="F378" s="1"/>
      <c r="G378" s="1"/>
      <c r="H378" s="1"/>
      <c r="I378" s="1"/>
      <c r="J378" s="13"/>
      <c r="K378" s="10"/>
      <c r="L378" s="9"/>
      <c r="M378" s="2"/>
      <c r="N378" s="13"/>
      <c r="O378" s="10"/>
      <c r="P378" s="3"/>
      <c r="Q378" s="1"/>
      <c r="R378" s="1"/>
      <c r="S378" s="11"/>
      <c r="T378" s="12"/>
      <c r="U378" s="3"/>
      <c r="V378" s="1"/>
      <c r="W378" s="1"/>
      <c r="X378" s="1"/>
      <c r="Y378" s="2"/>
    </row>
    <row r="379" spans="1:25" customFormat="1">
      <c r="A379" s="11"/>
      <c r="B379" s="12"/>
      <c r="C379" s="1"/>
      <c r="D379" s="1"/>
      <c r="E379" s="1"/>
      <c r="F379" s="1"/>
      <c r="G379" s="1"/>
      <c r="H379" s="1"/>
      <c r="I379" s="1"/>
      <c r="J379" s="13"/>
      <c r="K379" s="10"/>
      <c r="L379" s="9"/>
      <c r="M379" s="2"/>
      <c r="N379" s="13"/>
      <c r="O379" s="10"/>
      <c r="P379" s="3"/>
      <c r="Q379" s="1"/>
      <c r="R379" s="1"/>
      <c r="S379" s="11"/>
      <c r="T379" s="12"/>
      <c r="U379" s="3"/>
      <c r="V379" s="1"/>
      <c r="W379" s="1"/>
      <c r="X379" s="1"/>
      <c r="Y379" s="2"/>
    </row>
    <row r="380" spans="1:25" customFormat="1">
      <c r="A380" s="11"/>
      <c r="B380" s="12"/>
      <c r="C380" s="1"/>
      <c r="D380" s="1"/>
      <c r="E380" s="1"/>
      <c r="F380" s="1"/>
      <c r="G380" s="1"/>
      <c r="H380" s="1"/>
      <c r="I380" s="1"/>
      <c r="J380" s="13"/>
      <c r="K380" s="10"/>
      <c r="L380" s="9"/>
      <c r="M380" s="2"/>
      <c r="N380" s="13"/>
      <c r="O380" s="10"/>
      <c r="P380" s="3"/>
      <c r="Q380" s="1"/>
      <c r="R380" s="1"/>
      <c r="S380" s="11"/>
      <c r="T380" s="12"/>
      <c r="U380" s="3"/>
      <c r="V380" s="1"/>
      <c r="W380" s="1"/>
      <c r="X380" s="1"/>
      <c r="Y380" s="2"/>
    </row>
    <row r="381" spans="1:25" customFormat="1">
      <c r="A381" s="11"/>
      <c r="B381" s="12"/>
      <c r="C381" s="1"/>
      <c r="D381" s="1"/>
      <c r="E381" s="1"/>
      <c r="F381" s="1"/>
      <c r="G381" s="1"/>
      <c r="H381" s="1"/>
      <c r="I381" s="1"/>
      <c r="J381" s="13"/>
      <c r="K381" s="10"/>
      <c r="L381" s="9"/>
      <c r="M381" s="2"/>
      <c r="N381" s="13"/>
      <c r="O381" s="10"/>
      <c r="P381" s="3"/>
      <c r="Q381" s="1"/>
      <c r="R381" s="1"/>
      <c r="S381" s="11"/>
      <c r="T381" s="12"/>
      <c r="U381" s="3"/>
      <c r="V381" s="1"/>
      <c r="W381" s="1"/>
      <c r="X381" s="1"/>
      <c r="Y381" s="2"/>
    </row>
    <row r="382" spans="1:25" customFormat="1">
      <c r="A382" s="11"/>
      <c r="B382" s="12"/>
      <c r="C382" s="1"/>
      <c r="D382" s="1"/>
      <c r="E382" s="1"/>
      <c r="F382" s="1"/>
      <c r="G382" s="1"/>
      <c r="H382" s="1"/>
      <c r="I382" s="1"/>
      <c r="J382" s="13"/>
      <c r="K382" s="10"/>
      <c r="L382" s="9"/>
      <c r="M382" s="2"/>
      <c r="N382" s="13"/>
      <c r="O382" s="10"/>
      <c r="P382" s="3"/>
      <c r="Q382" s="1"/>
      <c r="R382" s="1"/>
      <c r="S382" s="11"/>
      <c r="T382" s="12"/>
      <c r="U382" s="3"/>
      <c r="V382" s="1"/>
      <c r="W382" s="1"/>
      <c r="X382" s="1"/>
      <c r="Y382" s="2"/>
    </row>
    <row r="383" spans="1:25" customFormat="1">
      <c r="A383" s="11"/>
      <c r="B383" s="12"/>
      <c r="C383" s="1"/>
      <c r="D383" s="1"/>
      <c r="E383" s="1"/>
      <c r="F383" s="1"/>
      <c r="G383" s="1"/>
      <c r="H383" s="1"/>
      <c r="I383" s="1"/>
      <c r="J383" s="13"/>
      <c r="K383" s="10"/>
      <c r="L383" s="9"/>
      <c r="M383" s="2"/>
      <c r="N383" s="13"/>
      <c r="O383" s="10"/>
      <c r="P383" s="3"/>
      <c r="Q383" s="1"/>
      <c r="R383" s="1"/>
      <c r="S383" s="11"/>
      <c r="T383" s="12"/>
      <c r="U383" s="3"/>
      <c r="V383" s="1"/>
      <c r="W383" s="1"/>
      <c r="X383" s="1"/>
      <c r="Y383" s="2"/>
    </row>
    <row r="384" spans="1:25" customFormat="1">
      <c r="A384" s="11"/>
      <c r="B384" s="12"/>
      <c r="C384" s="1"/>
      <c r="D384" s="1"/>
      <c r="E384" s="1"/>
      <c r="F384" s="1"/>
      <c r="G384" s="1"/>
      <c r="H384" s="1"/>
      <c r="I384" s="1"/>
      <c r="J384" s="13"/>
      <c r="K384" s="10"/>
      <c r="L384" s="9"/>
      <c r="M384" s="2"/>
      <c r="N384" s="13"/>
      <c r="O384" s="10"/>
      <c r="P384" s="3"/>
      <c r="Q384" s="1"/>
      <c r="R384" s="1"/>
      <c r="S384" s="11"/>
      <c r="T384" s="12"/>
      <c r="U384" s="3"/>
      <c r="V384" s="1"/>
      <c r="W384" s="1"/>
      <c r="X384" s="1"/>
      <c r="Y384" s="2"/>
    </row>
    <row r="385" spans="1:25" customFormat="1">
      <c r="A385" s="11"/>
      <c r="B385" s="12"/>
      <c r="C385" s="1"/>
      <c r="D385" s="1"/>
      <c r="E385" s="1"/>
      <c r="F385" s="1"/>
      <c r="G385" s="1"/>
      <c r="H385" s="1"/>
      <c r="I385" s="1"/>
      <c r="J385" s="13"/>
      <c r="K385" s="10"/>
      <c r="L385" s="9"/>
      <c r="M385" s="2"/>
      <c r="N385" s="13"/>
      <c r="O385" s="10"/>
      <c r="P385" s="3"/>
      <c r="Q385" s="1"/>
      <c r="R385" s="1"/>
      <c r="S385" s="11"/>
      <c r="T385" s="12"/>
      <c r="U385" s="3"/>
      <c r="V385" s="1"/>
      <c r="W385" s="1"/>
      <c r="X385" s="1"/>
      <c r="Y385" s="2"/>
    </row>
    <row r="386" spans="1:25" customFormat="1">
      <c r="A386" s="11"/>
      <c r="B386" s="12"/>
      <c r="C386" s="1"/>
      <c r="D386" s="1"/>
      <c r="E386" s="1"/>
      <c r="F386" s="1"/>
      <c r="G386" s="1"/>
      <c r="H386" s="1"/>
      <c r="I386" s="1"/>
      <c r="J386" s="13"/>
      <c r="K386" s="10"/>
      <c r="L386" s="9"/>
      <c r="M386" s="2"/>
      <c r="N386" s="13"/>
      <c r="O386" s="10"/>
      <c r="P386" s="3"/>
      <c r="Q386" s="1"/>
      <c r="R386" s="1"/>
      <c r="S386" s="1"/>
      <c r="T386" s="1"/>
      <c r="U386" s="1"/>
      <c r="V386" s="1"/>
      <c r="W386" s="1"/>
      <c r="X386" s="1"/>
      <c r="Y386" s="2"/>
    </row>
    <row r="387" spans="1:25" customFormat="1">
      <c r="A387" s="11"/>
      <c r="B387" s="12"/>
      <c r="C387" s="1"/>
      <c r="D387" s="1"/>
      <c r="E387" s="1"/>
      <c r="F387" s="1"/>
      <c r="G387" s="1"/>
      <c r="H387" s="1"/>
      <c r="I387" s="1"/>
      <c r="J387" s="13"/>
      <c r="K387" s="10"/>
      <c r="L387" s="9"/>
      <c r="M387" s="2"/>
      <c r="N387" s="13"/>
      <c r="O387" s="10"/>
      <c r="P387" s="3"/>
      <c r="Q387" s="1"/>
      <c r="R387" s="1"/>
      <c r="S387" s="11"/>
      <c r="T387" s="12"/>
      <c r="U387" s="3"/>
      <c r="V387" s="1"/>
      <c r="W387" s="1"/>
      <c r="X387" s="1"/>
      <c r="Y387" s="2"/>
    </row>
    <row r="388" spans="1:25" customFormat="1">
      <c r="A388" s="11"/>
      <c r="B388" s="12"/>
      <c r="C388" s="1"/>
      <c r="D388" s="1"/>
      <c r="E388" s="1"/>
      <c r="F388" s="1"/>
      <c r="G388" s="1"/>
      <c r="H388" s="1"/>
      <c r="I388" s="1"/>
      <c r="J388" s="13"/>
      <c r="K388" s="10"/>
      <c r="L388" s="9"/>
      <c r="M388" s="2"/>
      <c r="N388" s="13"/>
      <c r="O388" s="10"/>
      <c r="P388" s="3"/>
      <c r="Q388" s="1"/>
      <c r="R388" s="1"/>
      <c r="S388" s="11"/>
      <c r="T388" s="12"/>
      <c r="U388" s="3"/>
      <c r="V388" s="1"/>
      <c r="W388" s="1"/>
      <c r="X388" s="1"/>
      <c r="Y388" s="2"/>
    </row>
    <row r="389" spans="1:25" customFormat="1">
      <c r="A389" s="11"/>
      <c r="B389" s="12"/>
      <c r="C389" s="1"/>
      <c r="D389" s="1"/>
      <c r="E389" s="1"/>
      <c r="F389" s="1"/>
      <c r="G389" s="1"/>
      <c r="H389" s="1"/>
      <c r="I389" s="1"/>
      <c r="J389" s="13"/>
      <c r="K389" s="10"/>
      <c r="L389" s="9"/>
      <c r="M389" s="2"/>
      <c r="N389" s="13"/>
      <c r="O389" s="10"/>
      <c r="P389" s="3"/>
      <c r="Q389" s="1"/>
      <c r="R389" s="1"/>
      <c r="S389" s="11"/>
      <c r="T389" s="12"/>
      <c r="U389" s="3"/>
      <c r="V389" s="1"/>
      <c r="W389" s="1"/>
      <c r="X389" s="1"/>
      <c r="Y389" s="2"/>
    </row>
    <row r="390" spans="1:25" customFormat="1">
      <c r="A390" s="11"/>
      <c r="B390" s="12"/>
      <c r="C390" s="1"/>
      <c r="D390" s="1"/>
      <c r="E390" s="1"/>
      <c r="F390" s="1"/>
      <c r="G390" s="1"/>
      <c r="H390" s="1"/>
      <c r="I390" s="1"/>
      <c r="J390" s="13"/>
      <c r="K390" s="10"/>
      <c r="L390" s="9"/>
      <c r="M390" s="2"/>
      <c r="N390" s="13"/>
      <c r="O390" s="10"/>
      <c r="P390" s="3"/>
      <c r="Q390" s="1"/>
      <c r="R390" s="1"/>
      <c r="S390" s="11"/>
      <c r="T390" s="12"/>
      <c r="U390" s="3"/>
      <c r="V390" s="1"/>
      <c r="W390" s="1"/>
      <c r="X390" s="1"/>
      <c r="Y390" s="2"/>
    </row>
    <row r="391" spans="1:25" customFormat="1">
      <c r="A391" s="11"/>
      <c r="B391" s="12"/>
      <c r="C391" s="1"/>
      <c r="D391" s="1"/>
      <c r="E391" s="1"/>
      <c r="F391" s="1"/>
      <c r="G391" s="1"/>
      <c r="H391" s="1"/>
      <c r="I391" s="1"/>
      <c r="J391" s="13"/>
      <c r="K391" s="10"/>
      <c r="L391" s="9"/>
      <c r="M391" s="2"/>
      <c r="N391" s="13"/>
      <c r="O391" s="10"/>
      <c r="P391" s="3"/>
      <c r="Q391" s="1"/>
      <c r="R391" s="1"/>
      <c r="S391" s="11"/>
      <c r="T391" s="12"/>
      <c r="U391" s="3"/>
      <c r="V391" s="1"/>
      <c r="W391" s="1"/>
      <c r="X391" s="1"/>
      <c r="Y391" s="2"/>
    </row>
    <row r="392" spans="1:25" customFormat="1">
      <c r="A392" s="11"/>
      <c r="B392" s="12"/>
      <c r="C392" s="1"/>
      <c r="D392" s="1"/>
      <c r="E392" s="1"/>
      <c r="F392" s="1"/>
      <c r="G392" s="1"/>
      <c r="H392" s="1"/>
      <c r="I392" s="1"/>
      <c r="J392" s="13"/>
      <c r="K392" s="10"/>
      <c r="L392" s="9"/>
      <c r="M392" s="2"/>
      <c r="N392" s="13"/>
      <c r="O392" s="10"/>
      <c r="P392" s="3"/>
      <c r="Q392" s="1"/>
      <c r="R392" s="1"/>
      <c r="S392" s="11"/>
      <c r="T392" s="12"/>
      <c r="U392" s="3"/>
      <c r="V392" s="1"/>
      <c r="W392" s="1"/>
      <c r="X392" s="1"/>
      <c r="Y392" s="2"/>
    </row>
    <row r="393" spans="1:25" customFormat="1">
      <c r="A393" s="11"/>
      <c r="B393" s="1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2"/>
      <c r="N393" s="1"/>
      <c r="O393" s="1"/>
      <c r="P393" s="1"/>
      <c r="Q393" s="1"/>
      <c r="R393" s="1"/>
      <c r="S393" s="11"/>
      <c r="T393" s="12"/>
      <c r="U393" s="3"/>
      <c r="V393" s="1"/>
      <c r="W393" s="1"/>
      <c r="X393" s="1"/>
      <c r="Y393" s="2"/>
    </row>
    <row r="394" spans="1:25" customFormat="1">
      <c r="A394" s="11"/>
      <c r="B394" s="12"/>
      <c r="C394" s="1"/>
      <c r="D394" s="1"/>
      <c r="E394" s="1"/>
      <c r="F394" s="1"/>
      <c r="G394" s="1"/>
      <c r="H394" s="1"/>
      <c r="I394" s="1"/>
      <c r="J394" s="13"/>
      <c r="K394" s="10"/>
      <c r="L394" s="9"/>
      <c r="M394" s="2"/>
      <c r="N394" s="13"/>
      <c r="O394" s="10"/>
      <c r="P394" s="3"/>
      <c r="Q394" s="1"/>
      <c r="R394" s="1"/>
      <c r="S394" s="1"/>
      <c r="T394" s="1"/>
      <c r="U394" s="1"/>
      <c r="V394" s="1"/>
      <c r="W394" s="1"/>
      <c r="X394" s="1"/>
      <c r="Y394" s="2"/>
    </row>
    <row r="395" spans="1:25" customFormat="1">
      <c r="A395" s="11"/>
      <c r="B395" s="12"/>
      <c r="C395" s="1"/>
      <c r="D395" s="1"/>
      <c r="E395" s="1"/>
      <c r="F395" s="1"/>
      <c r="G395" s="1"/>
      <c r="H395" s="1"/>
      <c r="I395" s="1"/>
      <c r="J395" s="13"/>
      <c r="K395" s="10"/>
      <c r="L395" s="9"/>
      <c r="M395" s="2"/>
      <c r="N395" s="13"/>
      <c r="O395" s="10"/>
      <c r="P395" s="3"/>
      <c r="Q395" s="1"/>
      <c r="R395" s="1"/>
      <c r="S395" s="11"/>
      <c r="T395" s="12"/>
      <c r="U395" s="3"/>
      <c r="V395" s="1"/>
      <c r="W395" s="1"/>
      <c r="X395" s="1"/>
      <c r="Y395" s="2"/>
    </row>
    <row r="396" spans="1:25" customFormat="1">
      <c r="A396" s="11"/>
      <c r="B396" s="12"/>
      <c r="C396" s="1"/>
      <c r="D396" s="1"/>
      <c r="E396" s="1"/>
      <c r="F396" s="1"/>
      <c r="G396" s="1"/>
      <c r="H396" s="1"/>
      <c r="I396" s="1"/>
      <c r="J396" s="13"/>
      <c r="K396" s="10"/>
      <c r="L396" s="9"/>
      <c r="M396" s="2"/>
      <c r="N396" s="13"/>
      <c r="O396" s="10"/>
      <c r="P396" s="3"/>
      <c r="Q396" s="1"/>
      <c r="R396" s="1"/>
      <c r="S396" s="11"/>
      <c r="T396" s="12"/>
      <c r="U396" s="3"/>
      <c r="V396" s="1"/>
      <c r="W396" s="1"/>
      <c r="X396" s="1"/>
      <c r="Y396" s="2"/>
    </row>
    <row r="397" spans="1:25" customFormat="1">
      <c r="A397" s="11"/>
      <c r="B397" s="12"/>
      <c r="C397" s="1"/>
      <c r="D397" s="1"/>
      <c r="E397" s="1"/>
      <c r="F397" s="1"/>
      <c r="G397" s="1"/>
      <c r="H397" s="1"/>
      <c r="I397" s="1"/>
      <c r="J397" s="13"/>
      <c r="K397" s="10"/>
      <c r="L397" s="9"/>
      <c r="M397" s="2"/>
      <c r="N397" s="13"/>
      <c r="O397" s="10"/>
      <c r="P397" s="3"/>
      <c r="Q397" s="1"/>
      <c r="R397" s="1"/>
      <c r="S397" s="11"/>
      <c r="T397" s="12"/>
      <c r="U397" s="3"/>
      <c r="V397" s="1"/>
      <c r="W397" s="1"/>
      <c r="X397" s="1"/>
      <c r="Y397" s="2"/>
    </row>
    <row r="398" spans="1:25" customFormat="1">
      <c r="A398" s="11"/>
      <c r="B398" s="12"/>
      <c r="C398" s="1"/>
      <c r="D398" s="1"/>
      <c r="E398" s="1"/>
      <c r="F398" s="1"/>
      <c r="G398" s="1"/>
      <c r="H398" s="1"/>
      <c r="I398" s="1"/>
      <c r="J398" s="13"/>
      <c r="K398" s="10"/>
      <c r="L398" s="9"/>
      <c r="M398" s="2"/>
      <c r="N398" s="13"/>
      <c r="O398" s="10"/>
      <c r="P398" s="3"/>
      <c r="Q398" s="1"/>
      <c r="R398" s="1"/>
      <c r="S398" s="11"/>
      <c r="T398" s="12"/>
      <c r="U398" s="3"/>
      <c r="V398" s="1"/>
      <c r="W398" s="1"/>
      <c r="X398" s="1"/>
      <c r="Y398" s="2"/>
    </row>
    <row r="399" spans="1:25" customFormat="1">
      <c r="A399" s="11"/>
      <c r="B399" s="12"/>
      <c r="C399" s="1"/>
      <c r="D399" s="1"/>
      <c r="E399" s="1"/>
      <c r="F399" s="1"/>
      <c r="G399" s="1"/>
      <c r="H399" s="1"/>
      <c r="I399" s="1"/>
      <c r="J399" s="13"/>
      <c r="K399" s="10"/>
      <c r="L399" s="9"/>
      <c r="M399" s="2"/>
      <c r="N399" s="13"/>
      <c r="O399" s="10"/>
      <c r="P399" s="3"/>
      <c r="Q399" s="1"/>
      <c r="R399" s="1"/>
      <c r="S399" s="11"/>
      <c r="T399" s="12"/>
      <c r="U399" s="3"/>
      <c r="V399" s="1"/>
      <c r="W399" s="1"/>
      <c r="X399" s="1"/>
      <c r="Y399" s="2"/>
    </row>
    <row r="400" spans="1:25" customFormat="1">
      <c r="A400" s="11"/>
      <c r="B400" s="12"/>
      <c r="C400" s="1"/>
      <c r="D400" s="1"/>
      <c r="E400" s="1"/>
      <c r="F400" s="1"/>
      <c r="G400" s="1"/>
      <c r="H400" s="1"/>
      <c r="I400" s="1"/>
      <c r="J400" s="13"/>
      <c r="K400" s="10"/>
      <c r="L400" s="9"/>
      <c r="M400" s="2"/>
      <c r="N400" s="13"/>
      <c r="O400" s="10"/>
      <c r="P400" s="3"/>
      <c r="Q400" s="1"/>
      <c r="R400" s="1"/>
      <c r="S400" s="11"/>
      <c r="T400" s="12"/>
      <c r="U400" s="3"/>
      <c r="V400" s="1"/>
      <c r="W400" s="1"/>
      <c r="X400" s="1"/>
      <c r="Y400" s="2"/>
    </row>
    <row r="401" spans="1:25" customFormat="1">
      <c r="A401" s="11"/>
      <c r="B401" s="12"/>
      <c r="C401" s="1"/>
      <c r="D401" s="1"/>
      <c r="E401" s="1"/>
      <c r="F401" s="1"/>
      <c r="G401" s="1"/>
      <c r="H401" s="1"/>
      <c r="I401" s="1"/>
      <c r="J401" s="13"/>
      <c r="K401" s="10"/>
      <c r="L401" s="9"/>
      <c r="M401" s="2"/>
      <c r="N401" s="13"/>
      <c r="O401" s="10"/>
      <c r="P401" s="3"/>
      <c r="Q401" s="1"/>
      <c r="R401" s="1"/>
      <c r="S401" s="1"/>
      <c r="T401" s="1"/>
      <c r="U401" s="1"/>
      <c r="V401" s="1"/>
      <c r="W401" s="1"/>
      <c r="X401" s="1"/>
      <c r="Y401" s="2"/>
    </row>
    <row r="402" spans="1:25" customFormat="1">
      <c r="A402" s="11"/>
      <c r="B402" s="12"/>
      <c r="C402" s="1"/>
      <c r="D402" s="1"/>
      <c r="E402" s="1"/>
      <c r="F402" s="1"/>
      <c r="G402" s="1"/>
      <c r="H402" s="1"/>
      <c r="I402" s="1"/>
      <c r="J402" s="13"/>
      <c r="K402" s="10"/>
      <c r="L402" s="9"/>
      <c r="M402" s="2"/>
      <c r="N402" s="13"/>
      <c r="O402" s="10"/>
      <c r="P402" s="3"/>
      <c r="Q402" s="1"/>
      <c r="R402" s="1"/>
      <c r="S402" s="11"/>
      <c r="T402" s="12"/>
      <c r="U402" s="3"/>
      <c r="V402" s="1"/>
      <c r="W402" s="1"/>
      <c r="X402" s="1"/>
      <c r="Y402" s="2"/>
    </row>
    <row r="403" spans="1:25" customFormat="1">
      <c r="A403" s="11"/>
      <c r="B403" s="12"/>
      <c r="C403" s="1"/>
      <c r="D403" s="1"/>
      <c r="E403" s="1"/>
      <c r="F403" s="1"/>
      <c r="G403" s="1"/>
      <c r="H403" s="1"/>
      <c r="I403" s="1"/>
      <c r="J403" s="13"/>
      <c r="K403" s="10"/>
      <c r="L403" s="9"/>
      <c r="M403" s="2"/>
      <c r="N403" s="13"/>
      <c r="O403" s="10"/>
      <c r="P403" s="3"/>
      <c r="Q403" s="1"/>
      <c r="R403" s="1"/>
      <c r="S403" s="11"/>
      <c r="T403" s="12"/>
      <c r="U403" s="3"/>
      <c r="V403" s="1"/>
      <c r="W403" s="1"/>
      <c r="X403" s="1"/>
      <c r="Y403" s="2"/>
    </row>
    <row r="404" spans="1:25" customFormat="1">
      <c r="A404" s="11"/>
      <c r="B404" s="12"/>
      <c r="C404" s="1"/>
      <c r="D404" s="1"/>
      <c r="E404" s="1"/>
      <c r="F404" s="1"/>
      <c r="G404" s="1"/>
      <c r="H404" s="1"/>
      <c r="I404" s="1"/>
      <c r="J404" s="13"/>
      <c r="K404" s="10"/>
      <c r="L404" s="9"/>
      <c r="M404" s="2"/>
      <c r="N404" s="13"/>
      <c r="O404" s="10"/>
      <c r="P404" s="3"/>
      <c r="Q404" s="1"/>
      <c r="R404" s="1"/>
      <c r="S404" s="11"/>
      <c r="T404" s="12"/>
      <c r="U404" s="3"/>
      <c r="V404" s="1"/>
      <c r="W404" s="1"/>
      <c r="X404" s="1"/>
      <c r="Y404" s="2"/>
    </row>
    <row r="405" spans="1:25" customFormat="1">
      <c r="A405" s="11"/>
      <c r="B405" s="12"/>
      <c r="C405" s="1"/>
      <c r="D405" s="1"/>
      <c r="E405" s="1"/>
      <c r="F405" s="1"/>
      <c r="G405" s="1"/>
      <c r="H405" s="1"/>
      <c r="I405" s="1"/>
      <c r="J405" s="13"/>
      <c r="K405" s="10"/>
      <c r="L405" s="9"/>
      <c r="M405" s="2"/>
      <c r="N405" s="13"/>
      <c r="O405" s="10"/>
      <c r="P405" s="3"/>
      <c r="Q405" s="1"/>
      <c r="R405" s="1"/>
      <c r="S405" s="11"/>
      <c r="T405" s="12"/>
      <c r="U405" s="3"/>
      <c r="V405" s="1"/>
      <c r="W405" s="1"/>
      <c r="X405" s="1"/>
      <c r="Y405" s="2"/>
    </row>
    <row r="406" spans="1:25" customFormat="1">
      <c r="A406" s="11"/>
      <c r="B406" s="12"/>
      <c r="C406" s="1"/>
      <c r="D406" s="1"/>
      <c r="E406" s="1"/>
      <c r="F406" s="1"/>
      <c r="G406" s="1"/>
      <c r="H406" s="1"/>
      <c r="I406" s="1"/>
      <c r="J406" s="13"/>
      <c r="K406" s="10"/>
      <c r="L406" s="9"/>
      <c r="M406" s="2"/>
      <c r="N406" s="13"/>
      <c r="O406" s="10"/>
      <c r="P406" s="3"/>
      <c r="Q406" s="1"/>
      <c r="R406" s="1"/>
      <c r="S406" s="11"/>
      <c r="T406" s="12"/>
      <c r="U406" s="3"/>
      <c r="V406" s="1"/>
      <c r="W406" s="1"/>
      <c r="X406" s="1"/>
      <c r="Y406" s="2"/>
    </row>
    <row r="407" spans="1:25" customFormat="1">
      <c r="A407" s="11"/>
      <c r="B407" s="12"/>
      <c r="C407" s="1"/>
      <c r="D407" s="1"/>
      <c r="E407" s="1"/>
      <c r="F407" s="1"/>
      <c r="G407" s="1"/>
      <c r="H407" s="1"/>
      <c r="I407" s="1"/>
      <c r="J407" s="13"/>
      <c r="K407" s="10"/>
      <c r="L407" s="9"/>
      <c r="M407" s="2"/>
      <c r="N407" s="13"/>
      <c r="O407" s="10"/>
      <c r="P407" s="3"/>
      <c r="Q407" s="1"/>
      <c r="R407" s="1"/>
      <c r="S407" s="11"/>
      <c r="T407" s="12"/>
      <c r="U407" s="3"/>
      <c r="V407" s="1"/>
      <c r="W407" s="1"/>
      <c r="X407" s="1"/>
      <c r="Y407" s="2"/>
    </row>
    <row r="408" spans="1:25" customFormat="1">
      <c r="A408" s="11"/>
      <c r="B408" s="12"/>
      <c r="C408" s="1"/>
      <c r="D408" s="1"/>
      <c r="E408" s="1"/>
      <c r="F408" s="1"/>
      <c r="G408" s="1"/>
      <c r="H408" s="1"/>
      <c r="I408" s="1"/>
      <c r="J408" s="13"/>
      <c r="K408" s="10"/>
      <c r="L408" s="9"/>
      <c r="M408" s="2"/>
      <c r="N408" s="13"/>
      <c r="O408" s="10"/>
      <c r="P408" s="3"/>
      <c r="Q408" s="1"/>
      <c r="R408" s="1"/>
      <c r="S408" s="11"/>
      <c r="T408" s="12"/>
      <c r="U408" s="3"/>
      <c r="V408" s="1"/>
      <c r="W408" s="1"/>
      <c r="X408" s="1"/>
      <c r="Y408" s="2"/>
    </row>
    <row r="409" spans="1:25" customFormat="1">
      <c r="A409" s="11"/>
      <c r="B409" s="12"/>
      <c r="C409" s="1"/>
      <c r="D409" s="1"/>
      <c r="E409" s="1"/>
      <c r="F409" s="1"/>
      <c r="G409" s="1"/>
      <c r="H409" s="1"/>
      <c r="I409" s="1"/>
      <c r="J409" s="13"/>
      <c r="K409" s="10"/>
      <c r="L409" s="9"/>
      <c r="M409" s="2"/>
      <c r="N409" s="13"/>
      <c r="O409" s="10"/>
      <c r="P409" s="3"/>
      <c r="Q409" s="1"/>
      <c r="R409" s="1"/>
      <c r="S409" s="11"/>
      <c r="T409" s="12"/>
      <c r="U409" s="3"/>
      <c r="V409" s="1"/>
      <c r="W409" s="1"/>
      <c r="X409" s="1"/>
      <c r="Y409" s="2"/>
    </row>
    <row r="410" spans="1:25" customFormat="1">
      <c r="A410" s="11"/>
      <c r="B410" s="12"/>
      <c r="C410" s="1"/>
      <c r="D410" s="1"/>
      <c r="E410" s="1"/>
      <c r="F410" s="1"/>
      <c r="G410" s="1"/>
      <c r="H410" s="1"/>
      <c r="I410" s="1"/>
      <c r="J410" s="13"/>
      <c r="K410" s="10"/>
      <c r="L410" s="9"/>
      <c r="M410" s="2"/>
      <c r="N410" s="13"/>
      <c r="O410" s="10"/>
      <c r="P410" s="3"/>
      <c r="Q410" s="1"/>
      <c r="R410" s="1"/>
      <c r="S410" s="1"/>
      <c r="T410" s="1"/>
      <c r="U410" s="1"/>
      <c r="V410" s="1"/>
      <c r="W410" s="1"/>
      <c r="X410" s="1"/>
      <c r="Y410" s="2"/>
    </row>
    <row r="411" spans="1:25" customFormat="1">
      <c r="A411" s="11"/>
      <c r="B411" s="12"/>
      <c r="C411" s="1"/>
      <c r="D411" s="1"/>
      <c r="E411" s="1"/>
      <c r="F411" s="1"/>
      <c r="G411" s="1"/>
      <c r="H411" s="1"/>
      <c r="I411" s="1"/>
      <c r="J411" s="13"/>
      <c r="K411" s="10"/>
      <c r="L411" s="9"/>
      <c r="M411" s="2"/>
      <c r="N411" s="13"/>
      <c r="O411" s="10"/>
      <c r="P411" s="3"/>
      <c r="Q411" s="1"/>
      <c r="R411" s="1"/>
      <c r="S411" s="11"/>
      <c r="T411" s="12"/>
      <c r="U411" s="3"/>
      <c r="V411" s="1"/>
      <c r="W411" s="1"/>
      <c r="X411" s="1"/>
      <c r="Y411" s="2"/>
    </row>
    <row r="412" spans="1:25" customFormat="1">
      <c r="A412" s="11"/>
      <c r="B412" s="12"/>
      <c r="C412" s="1"/>
      <c r="D412" s="1"/>
      <c r="E412" s="1"/>
      <c r="F412" s="1"/>
      <c r="G412" s="1"/>
      <c r="H412" s="1"/>
      <c r="I412" s="1"/>
      <c r="J412" s="13"/>
      <c r="K412" s="10"/>
      <c r="L412" s="9"/>
      <c r="M412" s="2"/>
      <c r="N412" s="13"/>
      <c r="O412" s="10"/>
      <c r="P412" s="3"/>
      <c r="Q412" s="1"/>
      <c r="R412" s="1"/>
      <c r="S412" s="11"/>
      <c r="T412" s="12"/>
      <c r="U412" s="3"/>
      <c r="V412" s="1"/>
      <c r="W412" s="1"/>
      <c r="X412" s="1"/>
      <c r="Y412" s="2"/>
    </row>
    <row r="413" spans="1:25" customFormat="1">
      <c r="A413" s="11"/>
      <c r="B413" s="12"/>
      <c r="C413" s="1"/>
      <c r="D413" s="1"/>
      <c r="E413" s="1"/>
      <c r="F413" s="1"/>
      <c r="G413" s="1"/>
      <c r="H413" s="1"/>
      <c r="I413" s="1"/>
      <c r="J413" s="13"/>
      <c r="K413" s="10"/>
      <c r="L413" s="9"/>
      <c r="M413" s="2"/>
      <c r="N413" s="13"/>
      <c r="O413" s="10"/>
      <c r="P413" s="3"/>
      <c r="Q413" s="1"/>
      <c r="R413" s="1"/>
      <c r="S413" s="11"/>
      <c r="T413" s="12"/>
      <c r="U413" s="3"/>
      <c r="V413" s="1"/>
      <c r="W413" s="1"/>
      <c r="X413" s="1"/>
      <c r="Y413" s="2"/>
    </row>
    <row r="414" spans="1:25" customFormat="1">
      <c r="A414" s="11"/>
      <c r="B414" s="12"/>
      <c r="C414" s="1"/>
      <c r="D414" s="1"/>
      <c r="E414" s="1"/>
      <c r="F414" s="1"/>
      <c r="G414" s="1"/>
      <c r="H414" s="1"/>
      <c r="I414" s="1"/>
      <c r="J414" s="13"/>
      <c r="K414" s="10"/>
      <c r="L414" s="9"/>
      <c r="M414" s="2"/>
      <c r="N414" s="1"/>
      <c r="O414" s="1"/>
      <c r="P414" s="1"/>
      <c r="Q414" s="1"/>
      <c r="R414" s="1"/>
      <c r="S414" s="11"/>
      <c r="T414" s="12"/>
      <c r="U414" s="3"/>
      <c r="V414" s="1"/>
      <c r="W414" s="1"/>
      <c r="X414" s="1"/>
      <c r="Y414" s="2"/>
    </row>
    <row r="415" spans="1:25" customFormat="1">
      <c r="A415" s="11"/>
      <c r="B415" s="12"/>
      <c r="C415" s="1"/>
      <c r="D415" s="1"/>
      <c r="E415" s="1"/>
      <c r="F415" s="1"/>
      <c r="G415" s="1"/>
      <c r="H415" s="1"/>
      <c r="I415" s="1"/>
      <c r="J415" s="13"/>
      <c r="K415" s="10"/>
      <c r="L415" s="9"/>
      <c r="M415" s="2"/>
      <c r="N415" s="13"/>
      <c r="O415" s="10"/>
      <c r="P415" s="3"/>
      <c r="Q415" s="1"/>
      <c r="R415" s="1"/>
      <c r="S415" s="11"/>
      <c r="T415" s="12"/>
      <c r="U415" s="3"/>
      <c r="V415" s="1"/>
      <c r="W415" s="1"/>
      <c r="X415" s="1"/>
      <c r="Y415" s="2"/>
    </row>
    <row r="416" spans="1:25" customFormat="1">
      <c r="A416" s="11"/>
      <c r="B416" s="12"/>
      <c r="C416" s="1"/>
      <c r="D416" s="1"/>
      <c r="E416" s="1"/>
      <c r="F416" s="1"/>
      <c r="G416" s="1"/>
      <c r="H416" s="1"/>
      <c r="I416" s="1"/>
      <c r="J416" s="13"/>
      <c r="K416" s="10"/>
      <c r="L416" s="9"/>
      <c r="M416" s="2"/>
      <c r="N416" s="13"/>
      <c r="O416" s="10"/>
      <c r="P416" s="3"/>
      <c r="Q416" s="1"/>
      <c r="R416" s="1"/>
      <c r="S416" s="11"/>
      <c r="T416" s="12"/>
      <c r="U416" s="3"/>
      <c r="V416" s="1"/>
      <c r="W416" s="1"/>
      <c r="X416" s="1"/>
      <c r="Y416" s="2"/>
    </row>
    <row r="417" spans="1:25" customFormat="1">
      <c r="A417" s="11"/>
      <c r="B417" s="12"/>
      <c r="C417" s="1"/>
      <c r="D417" s="1"/>
      <c r="E417" s="1"/>
      <c r="F417" s="1"/>
      <c r="G417" s="1"/>
      <c r="H417" s="1"/>
      <c r="I417" s="1"/>
      <c r="J417" s="13"/>
      <c r="K417" s="10"/>
      <c r="L417" s="9"/>
      <c r="M417" s="2"/>
      <c r="N417" s="13"/>
      <c r="O417" s="10"/>
      <c r="P417" s="3"/>
      <c r="Q417" s="1"/>
      <c r="R417" s="1"/>
      <c r="S417" s="11"/>
      <c r="T417" s="12"/>
      <c r="U417" s="3"/>
      <c r="V417" s="1"/>
      <c r="W417" s="1"/>
      <c r="X417" s="1"/>
      <c r="Y417" s="2"/>
    </row>
    <row r="418" spans="1:25" customFormat="1">
      <c r="A418" s="11"/>
      <c r="B418" s="12"/>
      <c r="C418" s="1"/>
      <c r="D418" s="1"/>
      <c r="E418" s="1"/>
      <c r="F418" s="1"/>
      <c r="G418" s="1"/>
      <c r="H418" s="1"/>
      <c r="I418" s="1"/>
      <c r="J418" s="13"/>
      <c r="K418" s="10"/>
      <c r="L418" s="9"/>
      <c r="M418" s="2"/>
      <c r="N418" s="13"/>
      <c r="O418" s="10"/>
      <c r="P418" s="3"/>
      <c r="Q418" s="1"/>
      <c r="R418" s="1"/>
      <c r="S418" s="11"/>
      <c r="T418" s="12"/>
      <c r="U418" s="3"/>
      <c r="V418" s="1"/>
      <c r="W418" s="1"/>
      <c r="X418" s="1"/>
      <c r="Y418" s="2"/>
    </row>
    <row r="419" spans="1:25" customFormat="1">
      <c r="A419" s="11"/>
      <c r="B419" s="1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2"/>
      <c r="N419" s="13"/>
      <c r="O419" s="10"/>
      <c r="P419" s="3"/>
      <c r="Q419" s="1"/>
      <c r="R419" s="1"/>
      <c r="S419" s="1"/>
      <c r="T419" s="1"/>
      <c r="U419" s="1"/>
      <c r="V419" s="1"/>
      <c r="W419" s="1"/>
      <c r="X419" s="1"/>
      <c r="Y419" s="2"/>
    </row>
    <row r="420" spans="1:25" customFormat="1">
      <c r="A420" s="11"/>
      <c r="B420" s="12"/>
      <c r="C420" s="1"/>
      <c r="D420" s="1"/>
      <c r="E420" s="1"/>
      <c r="F420" s="1"/>
      <c r="G420" s="1"/>
      <c r="H420" s="1"/>
      <c r="I420" s="1"/>
      <c r="J420" s="13"/>
      <c r="K420" s="10"/>
      <c r="L420" s="9"/>
      <c r="M420" s="2"/>
      <c r="N420" s="13"/>
      <c r="O420" s="10"/>
      <c r="P420" s="3"/>
      <c r="Q420" s="1"/>
      <c r="R420" s="1"/>
      <c r="S420" s="11"/>
      <c r="T420" s="12"/>
      <c r="U420" s="3"/>
      <c r="V420" s="1"/>
      <c r="W420" s="1"/>
      <c r="X420" s="1"/>
      <c r="Y420" s="2"/>
    </row>
    <row r="421" spans="1:25" customFormat="1">
      <c r="A421" s="11"/>
      <c r="B421" s="12"/>
      <c r="C421" s="1"/>
      <c r="D421" s="1"/>
      <c r="E421" s="1"/>
      <c r="F421" s="1"/>
      <c r="G421" s="1"/>
      <c r="H421" s="1"/>
      <c r="I421" s="1"/>
      <c r="J421" s="13"/>
      <c r="K421" s="10"/>
      <c r="L421" s="9"/>
      <c r="M421" s="2"/>
      <c r="N421" s="13"/>
      <c r="O421" s="10"/>
      <c r="P421" s="3"/>
      <c r="Q421" s="1"/>
      <c r="R421" s="1"/>
      <c r="S421" s="11"/>
      <c r="T421" s="12"/>
      <c r="U421" s="3"/>
      <c r="V421" s="1"/>
      <c r="W421" s="1"/>
      <c r="X421" s="1"/>
      <c r="Y421" s="2"/>
    </row>
    <row r="422" spans="1:25" customFormat="1">
      <c r="A422" s="11"/>
      <c r="B422" s="12"/>
      <c r="C422" s="1"/>
      <c r="D422" s="1"/>
      <c r="E422" s="1"/>
      <c r="F422" s="1"/>
      <c r="G422" s="1"/>
      <c r="H422" s="1"/>
      <c r="I422" s="1"/>
      <c r="J422" s="13"/>
      <c r="K422" s="10"/>
      <c r="L422" s="9"/>
      <c r="M422" s="2"/>
      <c r="N422" s="13"/>
      <c r="O422" s="10"/>
      <c r="P422" s="3"/>
      <c r="Q422" s="1"/>
      <c r="R422" s="1"/>
      <c r="S422" s="11"/>
      <c r="T422" s="12"/>
      <c r="U422" s="3"/>
      <c r="V422" s="1"/>
      <c r="W422" s="1"/>
      <c r="X422" s="1"/>
      <c r="Y422" s="2"/>
    </row>
    <row r="423" spans="1:25" customFormat="1">
      <c r="A423" s="11"/>
      <c r="B423" s="12"/>
      <c r="C423" s="1"/>
      <c r="D423" s="1"/>
      <c r="E423" s="1"/>
      <c r="F423" s="1"/>
      <c r="G423" s="1"/>
      <c r="H423" s="1"/>
      <c r="I423" s="1"/>
      <c r="J423" s="13"/>
      <c r="K423" s="10"/>
      <c r="L423" s="9"/>
      <c r="M423" s="2"/>
      <c r="N423" s="13"/>
      <c r="O423" s="10"/>
      <c r="P423" s="3"/>
      <c r="Q423" s="1"/>
      <c r="R423" s="1"/>
      <c r="S423" s="11"/>
      <c r="T423" s="12"/>
      <c r="U423" s="3"/>
      <c r="V423" s="1"/>
      <c r="W423" s="1"/>
      <c r="X423" s="1"/>
      <c r="Y423" s="2"/>
    </row>
    <row r="424" spans="1:25" customFormat="1">
      <c r="A424" s="11"/>
      <c r="B424" s="12"/>
      <c r="C424" s="1"/>
      <c r="D424" s="1"/>
      <c r="E424" s="1"/>
      <c r="F424" s="1"/>
      <c r="G424" s="1"/>
      <c r="H424" s="1"/>
      <c r="I424" s="1"/>
      <c r="J424" s="13"/>
      <c r="K424" s="10"/>
      <c r="L424" s="9"/>
      <c r="M424" s="2"/>
      <c r="N424" s="13"/>
      <c r="O424" s="10"/>
      <c r="P424" s="3"/>
      <c r="Q424" s="1"/>
      <c r="R424" s="1"/>
      <c r="S424" s="11"/>
      <c r="T424" s="12"/>
      <c r="U424" s="3"/>
      <c r="V424" s="1"/>
      <c r="W424" s="1"/>
      <c r="X424" s="1"/>
      <c r="Y424" s="2"/>
    </row>
    <row r="425" spans="1:25" customFormat="1">
      <c r="A425" s="11"/>
      <c r="B425" s="12"/>
      <c r="C425" s="1"/>
      <c r="D425" s="1"/>
      <c r="E425" s="1"/>
      <c r="F425" s="1"/>
      <c r="G425" s="1"/>
      <c r="H425" s="1"/>
      <c r="I425" s="1"/>
      <c r="J425" s="13"/>
      <c r="K425" s="10"/>
      <c r="L425" s="9"/>
      <c r="M425" s="2"/>
      <c r="N425" s="13"/>
      <c r="O425" s="10"/>
      <c r="P425" s="3"/>
      <c r="Q425" s="1"/>
      <c r="R425" s="1"/>
      <c r="S425" s="11"/>
      <c r="T425" s="12"/>
      <c r="U425" s="3"/>
      <c r="V425" s="1"/>
      <c r="W425" s="1"/>
      <c r="X425" s="1"/>
      <c r="Y425" s="2"/>
    </row>
    <row r="426" spans="1:25" customFormat="1">
      <c r="A426" s="11"/>
      <c r="B426" s="12"/>
      <c r="C426" s="1"/>
      <c r="D426" s="1"/>
      <c r="E426" s="1"/>
      <c r="F426" s="1"/>
      <c r="G426" s="1"/>
      <c r="H426" s="1"/>
      <c r="I426" s="1"/>
      <c r="J426" s="13"/>
      <c r="K426" s="10"/>
      <c r="L426" s="9"/>
      <c r="M426" s="2"/>
      <c r="N426" s="13"/>
      <c r="O426" s="10"/>
      <c r="P426" s="3"/>
      <c r="Q426" s="1"/>
      <c r="R426" s="1"/>
      <c r="S426" s="11"/>
      <c r="T426" s="12"/>
      <c r="U426" s="3"/>
      <c r="V426" s="1"/>
      <c r="W426" s="1"/>
      <c r="X426" s="1"/>
      <c r="Y426" s="2"/>
    </row>
    <row r="427" spans="1:25" customFormat="1">
      <c r="A427" s="11"/>
      <c r="B427" s="12"/>
      <c r="C427" s="1"/>
      <c r="D427" s="1"/>
      <c r="E427" s="1"/>
      <c r="F427" s="1"/>
      <c r="G427" s="1"/>
      <c r="H427" s="1"/>
      <c r="I427" s="1"/>
      <c r="J427" s="13"/>
      <c r="K427" s="10"/>
      <c r="L427" s="9"/>
      <c r="M427" s="2"/>
      <c r="N427" s="13"/>
      <c r="O427" s="10"/>
      <c r="P427" s="3"/>
      <c r="Q427" s="1"/>
      <c r="R427" s="1"/>
      <c r="S427" s="11"/>
      <c r="T427" s="12"/>
      <c r="U427" s="3"/>
      <c r="V427" s="1"/>
      <c r="W427" s="1"/>
      <c r="X427" s="1"/>
      <c r="Y427" s="2"/>
    </row>
    <row r="428" spans="1:25" customFormat="1">
      <c r="A428" s="11"/>
      <c r="B428" s="12"/>
      <c r="C428" s="1"/>
      <c r="D428" s="1"/>
      <c r="E428" s="1"/>
      <c r="F428" s="1"/>
      <c r="G428" s="1"/>
      <c r="H428" s="1"/>
      <c r="I428" s="1"/>
      <c r="J428" s="13"/>
      <c r="K428" s="10"/>
      <c r="L428" s="9"/>
      <c r="M428" s="2"/>
      <c r="N428" s="13"/>
      <c r="O428" s="10"/>
      <c r="P428" s="3"/>
      <c r="Q428" s="1"/>
      <c r="R428" s="1"/>
      <c r="S428" s="11"/>
      <c r="T428" s="12"/>
      <c r="U428" s="3"/>
      <c r="V428" s="1"/>
      <c r="W428" s="1"/>
      <c r="X428" s="1"/>
      <c r="Y428" s="2"/>
    </row>
    <row r="429" spans="1:25" customFormat="1">
      <c r="A429" s="11"/>
      <c r="B429" s="12"/>
      <c r="C429" s="1"/>
      <c r="D429" s="1"/>
      <c r="E429" s="1"/>
      <c r="F429" s="1"/>
      <c r="G429" s="1"/>
      <c r="H429" s="1"/>
      <c r="I429" s="1"/>
      <c r="J429" s="13"/>
      <c r="K429" s="10"/>
      <c r="L429" s="9"/>
      <c r="M429" s="2"/>
      <c r="N429" s="13"/>
      <c r="O429" s="10"/>
      <c r="P429" s="3"/>
      <c r="Q429" s="1"/>
      <c r="R429" s="1"/>
      <c r="S429" s="11"/>
      <c r="T429" s="12"/>
      <c r="U429" s="3"/>
      <c r="V429" s="1"/>
      <c r="W429" s="1"/>
      <c r="X429" s="1"/>
      <c r="Y429" s="2"/>
    </row>
    <row r="430" spans="1:25" customFormat="1">
      <c r="A430" s="11"/>
      <c r="B430" s="12"/>
      <c r="C430" s="1"/>
      <c r="D430" s="1"/>
      <c r="E430" s="1"/>
      <c r="F430" s="1"/>
      <c r="G430" s="1"/>
      <c r="H430" s="1"/>
      <c r="I430" s="1"/>
      <c r="J430" s="13"/>
      <c r="K430" s="10"/>
      <c r="L430" s="9"/>
      <c r="M430" s="2"/>
      <c r="N430" s="13"/>
      <c r="O430" s="10"/>
      <c r="P430" s="3"/>
      <c r="Q430" s="1"/>
      <c r="R430" s="1"/>
      <c r="S430" s="1"/>
      <c r="T430" s="1"/>
      <c r="U430" s="1"/>
      <c r="V430" s="1"/>
      <c r="W430" s="1"/>
      <c r="X430" s="1"/>
      <c r="Y430" s="2"/>
    </row>
    <row r="431" spans="1:25" customFormat="1">
      <c r="A431" s="11"/>
      <c r="B431" s="12"/>
      <c r="C431" s="1"/>
      <c r="D431" s="1"/>
      <c r="E431" s="1"/>
      <c r="F431" s="1"/>
      <c r="G431" s="1"/>
      <c r="H431" s="1"/>
      <c r="I431" s="1"/>
      <c r="J431" s="13"/>
      <c r="K431" s="10"/>
      <c r="L431" s="9"/>
      <c r="M431" s="2"/>
      <c r="N431" s="13"/>
      <c r="O431" s="10"/>
      <c r="P431" s="3"/>
      <c r="Q431" s="1"/>
      <c r="R431" s="1"/>
      <c r="S431" s="11"/>
      <c r="T431" s="12"/>
      <c r="U431" s="3"/>
      <c r="V431" s="1"/>
      <c r="W431" s="1"/>
      <c r="X431" s="1"/>
      <c r="Y431" s="2"/>
    </row>
    <row r="432" spans="1:25" customFormat="1">
      <c r="A432" s="11"/>
      <c r="B432" s="12"/>
      <c r="C432" s="1"/>
      <c r="D432" s="1"/>
      <c r="E432" s="1"/>
      <c r="F432" s="1"/>
      <c r="G432" s="1"/>
      <c r="H432" s="1"/>
      <c r="I432" s="1"/>
      <c r="J432" s="13"/>
      <c r="K432" s="10"/>
      <c r="L432" s="9"/>
      <c r="M432" s="2"/>
      <c r="N432" s="1"/>
      <c r="O432" s="1"/>
      <c r="P432" s="1"/>
      <c r="Q432" s="1"/>
      <c r="R432" s="1"/>
      <c r="S432" s="11"/>
      <c r="T432" s="12"/>
      <c r="U432" s="3"/>
      <c r="V432" s="1"/>
      <c r="W432" s="1"/>
      <c r="X432" s="1"/>
      <c r="Y432" s="2"/>
    </row>
    <row r="433" spans="1:25" customFormat="1">
      <c r="A433" s="11"/>
      <c r="B433" s="12"/>
      <c r="C433" s="1"/>
      <c r="D433" s="1"/>
      <c r="E433" s="1"/>
      <c r="F433" s="1"/>
      <c r="G433" s="1"/>
      <c r="H433" s="1"/>
      <c r="I433" s="1"/>
      <c r="J433" s="13"/>
      <c r="K433" s="10"/>
      <c r="L433" s="9"/>
      <c r="M433" s="2"/>
      <c r="N433" s="13"/>
      <c r="O433" s="10"/>
      <c r="P433" s="3"/>
      <c r="Q433" s="1"/>
      <c r="R433" s="1"/>
      <c r="S433" s="11"/>
      <c r="T433" s="12"/>
      <c r="U433" s="3"/>
      <c r="V433" s="1"/>
      <c r="W433" s="1"/>
      <c r="X433" s="1"/>
      <c r="Y433" s="2"/>
    </row>
    <row r="434" spans="1:25" customFormat="1">
      <c r="A434" s="11"/>
      <c r="B434" s="12"/>
      <c r="C434" s="1"/>
      <c r="D434" s="1"/>
      <c r="E434" s="1"/>
      <c r="F434" s="1"/>
      <c r="G434" s="1"/>
      <c r="H434" s="1"/>
      <c r="I434" s="1"/>
      <c r="J434" s="13"/>
      <c r="K434" s="10"/>
      <c r="L434" s="9"/>
      <c r="M434" s="2"/>
      <c r="N434" s="13"/>
      <c r="O434" s="10"/>
      <c r="P434" s="3"/>
      <c r="Q434" s="1"/>
      <c r="R434" s="1"/>
      <c r="S434" s="11"/>
      <c r="T434" s="12"/>
      <c r="U434" s="3"/>
      <c r="V434" s="1"/>
      <c r="W434" s="1"/>
      <c r="X434" s="1"/>
      <c r="Y434" s="2"/>
    </row>
    <row r="435" spans="1:25" customFormat="1">
      <c r="A435" s="11"/>
      <c r="B435" s="12"/>
      <c r="C435" s="1"/>
      <c r="D435" s="1"/>
      <c r="E435" s="1"/>
      <c r="F435" s="1"/>
      <c r="G435" s="1"/>
      <c r="H435" s="1"/>
      <c r="I435" s="1"/>
      <c r="J435" s="13"/>
      <c r="K435" s="10"/>
      <c r="L435" s="9"/>
      <c r="M435" s="2"/>
      <c r="N435" s="13"/>
      <c r="O435" s="10"/>
      <c r="P435" s="3"/>
      <c r="Q435" s="1"/>
      <c r="R435" s="1"/>
      <c r="S435" s="11"/>
      <c r="T435" s="12"/>
      <c r="U435" s="3"/>
      <c r="V435" s="1"/>
      <c r="W435" s="1"/>
      <c r="X435" s="1"/>
      <c r="Y435" s="2"/>
    </row>
    <row r="436" spans="1:25" customFormat="1">
      <c r="A436" s="11"/>
      <c r="B436" s="12"/>
      <c r="C436" s="1"/>
      <c r="D436" s="1"/>
      <c r="E436" s="1"/>
      <c r="F436" s="1"/>
      <c r="G436" s="1"/>
      <c r="H436" s="1"/>
      <c r="I436" s="1"/>
      <c r="J436" s="13"/>
      <c r="K436" s="10"/>
      <c r="L436" s="9"/>
      <c r="M436" s="2"/>
      <c r="N436" s="13"/>
      <c r="O436" s="10"/>
      <c r="P436" s="3"/>
      <c r="Q436" s="1"/>
      <c r="R436" s="1"/>
      <c r="S436" s="11"/>
      <c r="T436" s="12"/>
      <c r="U436" s="3"/>
      <c r="V436" s="1"/>
      <c r="W436" s="1"/>
      <c r="X436" s="1"/>
      <c r="Y436" s="2"/>
    </row>
    <row r="437" spans="1:25" customFormat="1">
      <c r="A437" s="11"/>
      <c r="B437" s="1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2"/>
      <c r="N437" s="13"/>
      <c r="O437" s="10"/>
      <c r="P437" s="3"/>
      <c r="Q437" s="1"/>
      <c r="R437" s="1"/>
      <c r="S437" s="11"/>
      <c r="T437" s="12"/>
      <c r="U437" s="3"/>
      <c r="V437" s="1"/>
      <c r="W437" s="1"/>
      <c r="X437" s="1"/>
      <c r="Y437" s="2"/>
    </row>
    <row r="438" spans="1:25" customFormat="1">
      <c r="A438" s="11"/>
      <c r="B438" s="1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2"/>
      <c r="N438" s="13"/>
      <c r="O438" s="10"/>
      <c r="P438" s="3"/>
      <c r="Q438" s="1"/>
      <c r="R438" s="1"/>
      <c r="S438" s="11"/>
      <c r="T438" s="12"/>
      <c r="U438" s="3"/>
      <c r="V438" s="1"/>
      <c r="W438" s="1"/>
      <c r="X438" s="1"/>
      <c r="Y438" s="2"/>
    </row>
    <row r="439" spans="1:25" customFormat="1">
      <c r="A439" s="11"/>
      <c r="B439" s="12"/>
      <c r="C439" s="1"/>
      <c r="D439" s="1"/>
      <c r="E439" s="1"/>
      <c r="F439" s="1"/>
      <c r="G439" s="1"/>
      <c r="H439" s="1"/>
      <c r="I439" s="1"/>
      <c r="J439" s="13"/>
      <c r="K439" s="10"/>
      <c r="L439" s="9"/>
      <c r="M439" s="2"/>
      <c r="N439" s="13"/>
      <c r="O439" s="10"/>
      <c r="P439" s="3"/>
      <c r="Q439" s="1"/>
      <c r="R439" s="1"/>
      <c r="S439" s="11"/>
      <c r="T439" s="12"/>
      <c r="U439" s="3"/>
      <c r="V439" s="1"/>
      <c r="W439" s="1"/>
      <c r="X439" s="1"/>
      <c r="Y439" s="2"/>
    </row>
    <row r="440" spans="1:25" customFormat="1">
      <c r="A440" s="11"/>
      <c r="B440" s="12"/>
      <c r="C440" s="1"/>
      <c r="D440" s="1"/>
      <c r="E440" s="1"/>
      <c r="F440" s="1"/>
      <c r="G440" s="1"/>
      <c r="H440" s="1"/>
      <c r="I440" s="1"/>
      <c r="J440" s="13"/>
      <c r="K440" s="10"/>
      <c r="L440" s="9"/>
      <c r="M440" s="2"/>
      <c r="N440" s="13"/>
      <c r="O440" s="10"/>
      <c r="P440" s="3"/>
      <c r="Q440" s="1"/>
      <c r="R440" s="1"/>
      <c r="S440" s="11"/>
      <c r="T440" s="12"/>
      <c r="U440" s="3"/>
      <c r="V440" s="1"/>
      <c r="W440" s="1"/>
      <c r="X440" s="1"/>
      <c r="Y440" s="2"/>
    </row>
    <row r="441" spans="1:25" customFormat="1">
      <c r="A441" s="11"/>
      <c r="B441" s="12"/>
      <c r="C441" s="1"/>
      <c r="D441" s="1"/>
      <c r="E441" s="1"/>
      <c r="F441" s="1"/>
      <c r="G441" s="1"/>
      <c r="H441" s="1"/>
      <c r="I441" s="1"/>
      <c r="J441" s="13"/>
      <c r="K441" s="10"/>
      <c r="L441" s="9"/>
      <c r="M441" s="2"/>
      <c r="N441" s="13"/>
      <c r="O441" s="10"/>
      <c r="P441" s="3"/>
      <c r="Q441" s="1"/>
      <c r="R441" s="1"/>
      <c r="S441" s="1"/>
      <c r="T441" s="1"/>
      <c r="U441" s="1"/>
      <c r="V441" s="1"/>
      <c r="W441" s="1"/>
      <c r="X441" s="1"/>
      <c r="Y441" s="2"/>
    </row>
    <row r="442" spans="1:25" customFormat="1">
      <c r="A442" s="11"/>
      <c r="B442" s="12"/>
      <c r="C442" s="1"/>
      <c r="D442" s="1"/>
      <c r="E442" s="1"/>
      <c r="F442" s="1"/>
      <c r="G442" s="1"/>
      <c r="H442" s="1"/>
      <c r="I442" s="1"/>
      <c r="J442" s="13"/>
      <c r="K442" s="2"/>
      <c r="L442" s="3"/>
      <c r="M442" s="2"/>
      <c r="N442" s="13"/>
      <c r="O442" s="10"/>
      <c r="P442" s="3"/>
      <c r="Q442" s="1"/>
      <c r="R442" s="1"/>
      <c r="S442" s="11"/>
      <c r="T442" s="12"/>
      <c r="U442" s="3"/>
      <c r="V442" s="1"/>
      <c r="W442" s="1"/>
      <c r="X442" s="1"/>
      <c r="Y442" s="2"/>
    </row>
    <row r="443" spans="1:25" customFormat="1">
      <c r="A443" s="11"/>
      <c r="B443" s="12"/>
      <c r="C443" s="1"/>
      <c r="D443" s="1"/>
      <c r="E443" s="1"/>
      <c r="F443" s="1"/>
      <c r="G443" s="1"/>
      <c r="H443" s="1"/>
      <c r="I443" s="1"/>
      <c r="J443" s="13"/>
      <c r="K443" s="2"/>
      <c r="L443" s="3"/>
      <c r="M443" s="2"/>
      <c r="N443" s="13"/>
      <c r="O443" s="10"/>
      <c r="P443" s="3"/>
      <c r="Q443" s="1"/>
      <c r="R443" s="1"/>
      <c r="S443" s="11"/>
      <c r="T443" s="12"/>
      <c r="U443" s="3"/>
      <c r="V443" s="1"/>
      <c r="W443" s="1"/>
      <c r="X443" s="1"/>
      <c r="Y443" s="2"/>
    </row>
    <row r="444" spans="1:25" customFormat="1">
      <c r="A444" s="11"/>
      <c r="B444" s="12"/>
      <c r="C444" s="1"/>
      <c r="D444" s="1"/>
      <c r="E444" s="1"/>
      <c r="F444" s="1"/>
      <c r="G444" s="1"/>
      <c r="H444" s="1"/>
      <c r="I444" s="1"/>
      <c r="J444" s="13"/>
      <c r="K444" s="2"/>
      <c r="L444" s="3"/>
      <c r="M444" s="2"/>
      <c r="N444" s="13"/>
      <c r="O444" s="10"/>
      <c r="P444" s="3"/>
      <c r="Q444" s="1"/>
      <c r="R444" s="1"/>
      <c r="S444" s="11"/>
      <c r="T444" s="12"/>
      <c r="U444" s="3"/>
      <c r="V444" s="1"/>
      <c r="W444" s="1"/>
      <c r="X444" s="1"/>
      <c r="Y444" s="2"/>
    </row>
    <row r="445" spans="1:25" customFormat="1">
      <c r="A445" s="11"/>
      <c r="B445" s="12"/>
      <c r="C445" s="1"/>
      <c r="D445" s="1"/>
      <c r="E445" s="1"/>
      <c r="F445" s="1"/>
      <c r="G445" s="1"/>
      <c r="H445" s="1"/>
      <c r="I445" s="1"/>
      <c r="J445" s="13"/>
      <c r="K445" s="2"/>
      <c r="L445" s="3"/>
      <c r="M445" s="2"/>
      <c r="N445" s="13"/>
      <c r="O445" s="10"/>
      <c r="P445" s="3"/>
      <c r="Q445" s="1"/>
      <c r="R445" s="1"/>
      <c r="S445" s="11"/>
      <c r="T445" s="12"/>
      <c r="U445" s="3"/>
      <c r="V445" s="1"/>
      <c r="W445" s="1"/>
      <c r="X445" s="1"/>
      <c r="Y445" s="2"/>
    </row>
    <row r="446" spans="1:25" customFormat="1">
      <c r="A446" s="11"/>
      <c r="B446" s="1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2"/>
    </row>
    <row r="447" spans="1:25" customFormat="1">
      <c r="A447" s="11"/>
      <c r="B447" s="1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2"/>
      <c r="N447" s="1"/>
      <c r="O447" s="1"/>
      <c r="P447" s="1"/>
      <c r="Q447" s="1"/>
      <c r="R447" s="1"/>
      <c r="S447" s="11"/>
      <c r="T447" s="12"/>
      <c r="U447" s="3"/>
      <c r="V447" s="1"/>
      <c r="W447" s="1"/>
      <c r="X447" s="1"/>
      <c r="Y447" s="2"/>
    </row>
    <row r="448" spans="1:25" customFormat="1">
      <c r="A448" s="11"/>
      <c r="B448" s="1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2"/>
      <c r="N448" s="1"/>
      <c r="O448" s="1"/>
      <c r="P448" s="1"/>
      <c r="Q448" s="1"/>
      <c r="R448" s="1"/>
      <c r="S448" s="11"/>
      <c r="T448" s="12"/>
      <c r="U448" s="3"/>
      <c r="V448" s="1"/>
      <c r="W448" s="1"/>
      <c r="X448" s="1"/>
      <c r="Y448" s="2"/>
    </row>
    <row r="449" spans="1:25" customFormat="1">
      <c r="A449" s="11"/>
      <c r="B449" s="1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2"/>
      <c r="N449" s="1"/>
      <c r="O449" s="1"/>
      <c r="P449" s="1"/>
      <c r="Q449" s="1"/>
      <c r="R449" s="1"/>
      <c r="S449" s="11"/>
      <c r="T449" s="12"/>
      <c r="U449" s="3"/>
      <c r="V449" s="1"/>
      <c r="W449" s="1"/>
      <c r="X449" s="1"/>
      <c r="Y449" s="2"/>
    </row>
    <row r="450" spans="1:25" customFormat="1">
      <c r="A450" s="11"/>
      <c r="B450" s="1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2"/>
      <c r="N450" s="1"/>
      <c r="O450" s="1"/>
      <c r="P450" s="1"/>
      <c r="Q450" s="1"/>
      <c r="R450" s="1"/>
      <c r="S450" s="11"/>
      <c r="T450" s="12"/>
      <c r="U450" s="3"/>
      <c r="V450" s="1"/>
      <c r="W450" s="1"/>
      <c r="X450" s="1"/>
      <c r="Y450" s="2"/>
    </row>
    <row r="451" spans="1:25" customFormat="1">
      <c r="A451" s="11"/>
      <c r="B451" s="1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2"/>
      <c r="N451" s="1"/>
      <c r="O451" s="1"/>
      <c r="P451" s="1"/>
      <c r="Q451" s="1"/>
      <c r="R451" s="1"/>
      <c r="S451" s="11"/>
      <c r="T451" s="12"/>
      <c r="U451" s="3"/>
      <c r="V451" s="1"/>
      <c r="W451" s="1"/>
      <c r="X451" s="1"/>
      <c r="Y451" s="2"/>
    </row>
    <row r="452" spans="1:25" customFormat="1">
      <c r="A452" s="11"/>
      <c r="B452" s="1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2"/>
      <c r="N452" s="1"/>
      <c r="O452" s="1"/>
      <c r="P452" s="1"/>
      <c r="Q452" s="1"/>
      <c r="R452" s="1"/>
      <c r="S452" s="11"/>
      <c r="T452" s="12"/>
      <c r="U452" s="3"/>
      <c r="V452" s="1"/>
      <c r="W452" s="1"/>
      <c r="X452" s="1"/>
      <c r="Y452" s="2"/>
    </row>
    <row r="453" spans="1:25" customFormat="1">
      <c r="A453" s="11"/>
      <c r="B453" s="1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2"/>
      <c r="N453" s="1"/>
      <c r="O453" s="1"/>
      <c r="P453" s="1"/>
      <c r="Q453" s="1"/>
      <c r="R453" s="1"/>
      <c r="S453" s="11"/>
      <c r="T453" s="12"/>
      <c r="U453" s="3"/>
      <c r="V453" s="1"/>
      <c r="W453" s="1"/>
      <c r="X453" s="1"/>
      <c r="Y453" s="2"/>
    </row>
    <row r="454" spans="1:25" customFormat="1">
      <c r="A454" s="11"/>
      <c r="B454" s="1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2"/>
      <c r="N454" s="1"/>
      <c r="O454" s="1"/>
      <c r="P454" s="1"/>
      <c r="Q454" s="1"/>
      <c r="R454" s="1"/>
      <c r="S454" s="11"/>
      <c r="T454" s="12"/>
      <c r="U454" s="3"/>
      <c r="V454" s="1"/>
      <c r="W454" s="1"/>
      <c r="X454" s="1"/>
      <c r="Y454" s="2"/>
    </row>
    <row r="455" spans="1:25" customFormat="1">
      <c r="A455" s="11"/>
      <c r="B455" s="1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2"/>
      <c r="N455" s="1"/>
      <c r="O455" s="1"/>
      <c r="P455" s="1"/>
      <c r="Q455" s="1"/>
      <c r="R455" s="1"/>
      <c r="S455" s="11"/>
      <c r="T455" s="12"/>
      <c r="U455" s="3"/>
      <c r="V455" s="1"/>
      <c r="W455" s="1"/>
      <c r="X455" s="1"/>
      <c r="Y455" s="2"/>
    </row>
    <row r="456" spans="1:25" customFormat="1">
      <c r="A456" s="11"/>
      <c r="B456" s="1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2"/>
      <c r="N456" s="1"/>
      <c r="O456" s="1"/>
      <c r="P456" s="1"/>
      <c r="Q456" s="1"/>
      <c r="R456" s="1"/>
      <c r="S456" s="11"/>
      <c r="T456" s="12"/>
      <c r="U456" s="3"/>
      <c r="V456" s="1"/>
      <c r="W456" s="1"/>
      <c r="X456" s="1"/>
      <c r="Y456" s="2"/>
    </row>
    <row r="457" spans="1:25" customFormat="1">
      <c r="A457" s="11"/>
      <c r="B457" s="1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2"/>
    </row>
    <row r="458" spans="1:25" customFormat="1">
      <c r="A458" s="11"/>
      <c r="B458" s="1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2"/>
      <c r="N458" s="1"/>
      <c r="O458" s="1"/>
      <c r="P458" s="1"/>
      <c r="Q458" s="1"/>
      <c r="R458" s="1"/>
      <c r="S458" s="11"/>
      <c r="T458" s="12"/>
      <c r="U458" s="3"/>
      <c r="V458" s="1"/>
      <c r="W458" s="1"/>
      <c r="X458" s="1"/>
      <c r="Y458" s="2"/>
    </row>
    <row r="459" spans="1:25" customFormat="1">
      <c r="A459" s="11"/>
      <c r="B459" s="1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2"/>
      <c r="N459" s="1"/>
      <c r="O459" s="1"/>
      <c r="P459" s="1"/>
      <c r="Q459" s="1"/>
      <c r="R459" s="1"/>
      <c r="S459" s="11"/>
      <c r="T459" s="12"/>
      <c r="U459" s="3"/>
      <c r="V459" s="1"/>
      <c r="W459" s="1"/>
      <c r="X459" s="1"/>
      <c r="Y459" s="2"/>
    </row>
    <row r="460" spans="1:25" customFormat="1">
      <c r="A460" s="11"/>
      <c r="B460" s="1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2"/>
      <c r="N460" s="1"/>
      <c r="O460" s="1"/>
      <c r="P460" s="1"/>
      <c r="Q460" s="1"/>
      <c r="R460" s="1"/>
      <c r="S460" s="11"/>
      <c r="T460" s="12"/>
      <c r="U460" s="3"/>
      <c r="V460" s="1"/>
      <c r="W460" s="1"/>
      <c r="X460" s="1"/>
      <c r="Y460" s="2"/>
    </row>
    <row r="461" spans="1:25" customFormat="1">
      <c r="A461" s="11"/>
      <c r="B461" s="1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2"/>
    </row>
    <row r="462" spans="1:25" customFormat="1">
      <c r="A462" s="11"/>
      <c r="B462" s="1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2"/>
      <c r="N462" s="1"/>
      <c r="O462" s="1"/>
      <c r="P462" s="1"/>
      <c r="Q462" s="1"/>
      <c r="R462" s="1"/>
      <c r="S462" s="11"/>
      <c r="T462" s="12"/>
      <c r="U462" s="3"/>
      <c r="V462" s="1"/>
      <c r="W462" s="1"/>
      <c r="X462" s="1"/>
      <c r="Y462" s="2"/>
    </row>
    <row r="463" spans="1:25" customFormat="1">
      <c r="A463" s="11"/>
      <c r="B463" s="1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2"/>
      <c r="N463" s="1"/>
      <c r="O463" s="1"/>
      <c r="P463" s="1"/>
      <c r="Q463" s="1"/>
      <c r="R463" s="1"/>
      <c r="S463" s="11"/>
      <c r="T463" s="12"/>
      <c r="U463" s="3"/>
      <c r="V463" s="1"/>
      <c r="W463" s="1"/>
      <c r="X463" s="1"/>
      <c r="Y463" s="2"/>
    </row>
    <row r="464" spans="1:25" customFormat="1">
      <c r="A464" s="11"/>
      <c r="B464" s="1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2"/>
      <c r="N464" s="1"/>
      <c r="O464" s="1"/>
      <c r="P464" s="1"/>
      <c r="Q464" s="1"/>
      <c r="R464" s="1"/>
      <c r="S464" s="11"/>
      <c r="T464" s="12"/>
      <c r="U464" s="3"/>
      <c r="V464" s="1"/>
      <c r="W464" s="1"/>
      <c r="X464" s="1"/>
      <c r="Y464" s="2"/>
    </row>
    <row r="465" spans="1:25" customFormat="1">
      <c r="A465" s="11"/>
      <c r="B465" s="1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2"/>
      <c r="N465" s="1"/>
      <c r="O465" s="1"/>
      <c r="P465" s="1"/>
      <c r="Q465" s="1"/>
      <c r="R465" s="1"/>
      <c r="S465" s="11"/>
      <c r="T465" s="12"/>
      <c r="U465" s="3"/>
      <c r="V465" s="1"/>
      <c r="W465" s="1"/>
      <c r="X465" s="1"/>
      <c r="Y465" s="2"/>
    </row>
    <row r="466" spans="1:25" customFormat="1">
      <c r="A466" s="11"/>
      <c r="B466" s="1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2"/>
      <c r="N466" s="1"/>
      <c r="O466" s="1"/>
      <c r="P466" s="1"/>
      <c r="Q466" s="1"/>
      <c r="R466" s="1"/>
      <c r="S466" s="11"/>
      <c r="T466" s="12"/>
      <c r="U466" s="3"/>
      <c r="V466" s="1"/>
      <c r="W466" s="1"/>
      <c r="X466" s="1"/>
      <c r="Y466" s="2"/>
    </row>
    <row r="467" spans="1:25" customFormat="1">
      <c r="A467" s="11"/>
      <c r="B467" s="1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2"/>
      <c r="N467" s="1"/>
      <c r="O467" s="1"/>
      <c r="P467" s="1"/>
      <c r="Q467" s="1"/>
      <c r="R467" s="1"/>
      <c r="S467" s="11"/>
      <c r="T467" s="12"/>
      <c r="U467" s="3"/>
      <c r="V467" s="1"/>
      <c r="W467" s="1"/>
      <c r="X467" s="1"/>
      <c r="Y467" s="2"/>
    </row>
    <row r="468" spans="1:25" customFormat="1">
      <c r="A468" s="11"/>
      <c r="B468" s="1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2"/>
      <c r="N468" s="1"/>
      <c r="O468" s="1"/>
      <c r="P468" s="1"/>
      <c r="Q468" s="1"/>
      <c r="R468" s="1"/>
      <c r="S468" s="11"/>
      <c r="T468" s="12"/>
      <c r="U468" s="3"/>
      <c r="V468" s="1"/>
      <c r="W468" s="1"/>
      <c r="X468" s="1"/>
      <c r="Y468" s="2"/>
    </row>
    <row r="469" spans="1:25" customFormat="1">
      <c r="A469" s="11"/>
      <c r="B469" s="1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2"/>
    </row>
    <row r="470" spans="1:25" customFormat="1">
      <c r="A470" s="11"/>
      <c r="B470" s="1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2"/>
      <c r="N470" s="1"/>
      <c r="O470" s="1"/>
      <c r="P470" s="1"/>
      <c r="Q470" s="1"/>
      <c r="R470" s="1"/>
      <c r="S470" s="11"/>
      <c r="T470" s="12"/>
      <c r="U470" s="3"/>
      <c r="V470" s="1"/>
      <c r="W470" s="1"/>
      <c r="X470" s="1"/>
      <c r="Y470" s="2"/>
    </row>
    <row r="471" spans="1:25" customFormat="1">
      <c r="A471" s="11"/>
      <c r="B471" s="1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2"/>
      <c r="N471" s="1"/>
      <c r="O471" s="1"/>
      <c r="P471" s="1"/>
      <c r="Q471" s="1"/>
      <c r="R471" s="1"/>
      <c r="S471" s="11"/>
      <c r="T471" s="12"/>
      <c r="U471" s="3"/>
      <c r="V471" s="1"/>
      <c r="W471" s="1"/>
      <c r="X471" s="1"/>
      <c r="Y471" s="2"/>
    </row>
    <row r="472" spans="1:25" customFormat="1">
      <c r="A472" s="11"/>
      <c r="B472" s="1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2"/>
      <c r="N472" s="1"/>
      <c r="O472" s="1"/>
      <c r="P472" s="1"/>
      <c r="Q472" s="1"/>
      <c r="R472" s="1"/>
      <c r="S472" s="11"/>
      <c r="T472" s="12"/>
      <c r="U472" s="3"/>
      <c r="V472" s="1"/>
      <c r="W472" s="1"/>
      <c r="X472" s="1"/>
      <c r="Y472" s="2"/>
    </row>
    <row r="473" spans="1:25" customFormat="1">
      <c r="A473" s="11"/>
      <c r="B473" s="1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2"/>
      <c r="N473" s="1"/>
      <c r="O473" s="1"/>
      <c r="P473" s="1"/>
      <c r="Q473" s="1"/>
      <c r="R473" s="1"/>
      <c r="S473" s="11"/>
      <c r="T473" s="12"/>
      <c r="U473" s="3"/>
      <c r="V473" s="1"/>
      <c r="W473" s="1"/>
      <c r="X473" s="1"/>
      <c r="Y473" s="2"/>
    </row>
    <row r="474" spans="1:25" customFormat="1">
      <c r="A474" s="11"/>
      <c r="B474" s="1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2"/>
      <c r="N474" s="1"/>
      <c r="O474" s="1"/>
      <c r="P474" s="1"/>
      <c r="Q474" s="1"/>
      <c r="R474" s="1"/>
      <c r="S474" s="11"/>
      <c r="T474" s="12"/>
      <c r="U474" s="3"/>
      <c r="V474" s="1"/>
      <c r="W474" s="1"/>
      <c r="X474" s="1"/>
      <c r="Y474" s="2"/>
    </row>
    <row r="475" spans="1:25" customFormat="1">
      <c r="A475" s="11"/>
      <c r="B475" s="1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2"/>
      <c r="N475" s="1"/>
      <c r="O475" s="1"/>
      <c r="P475" s="1"/>
      <c r="Q475" s="1"/>
      <c r="R475" s="1"/>
      <c r="S475" s="11"/>
      <c r="T475" s="12"/>
      <c r="U475" s="3"/>
      <c r="V475" s="1"/>
      <c r="W475" s="1"/>
      <c r="X475" s="1"/>
      <c r="Y475" s="2"/>
    </row>
    <row r="476" spans="1:25" customFormat="1">
      <c r="A476" s="11"/>
      <c r="B476" s="1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2"/>
      <c r="N476" s="1"/>
      <c r="O476" s="1"/>
      <c r="P476" s="1"/>
      <c r="Q476" s="1"/>
      <c r="R476" s="1"/>
      <c r="S476" s="11"/>
      <c r="T476" s="12"/>
      <c r="U476" s="3"/>
      <c r="V476" s="1"/>
      <c r="W476" s="1"/>
      <c r="X476" s="1"/>
      <c r="Y476" s="2"/>
    </row>
    <row r="477" spans="1:25" customFormat="1">
      <c r="A477" s="11"/>
      <c r="B477" s="1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2"/>
      <c r="N477" s="1"/>
      <c r="O477" s="1"/>
      <c r="P477" s="1"/>
      <c r="Q477" s="1"/>
      <c r="R477" s="1"/>
      <c r="S477" s="11"/>
      <c r="T477" s="12"/>
      <c r="U477" s="3"/>
      <c r="V477" s="1"/>
      <c r="W477" s="1"/>
      <c r="X477" s="1"/>
      <c r="Y477" s="2"/>
    </row>
    <row r="478" spans="1:25" customFormat="1">
      <c r="A478" s="11"/>
      <c r="B478" s="1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2"/>
      <c r="N478" s="1"/>
      <c r="O478" s="1"/>
      <c r="P478" s="1"/>
      <c r="Q478" s="1"/>
      <c r="R478" s="1"/>
      <c r="S478" s="11"/>
      <c r="T478" s="12"/>
      <c r="U478" s="3"/>
      <c r="V478" s="1"/>
      <c r="W478" s="1"/>
      <c r="X478" s="1"/>
      <c r="Y478" s="2"/>
    </row>
    <row r="479" spans="1:25" customFormat="1">
      <c r="A479" s="11"/>
      <c r="B479" s="1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2"/>
      <c r="N479" s="1"/>
      <c r="O479" s="1"/>
      <c r="P479" s="1"/>
      <c r="Q479" s="1"/>
      <c r="R479" s="1"/>
      <c r="S479" s="11"/>
      <c r="T479" s="12"/>
      <c r="U479" s="3"/>
      <c r="V479" s="1"/>
      <c r="W479" s="1"/>
      <c r="X479" s="1"/>
      <c r="Y479" s="2"/>
    </row>
    <row r="480" spans="1:25" customFormat="1">
      <c r="A480" s="11"/>
      <c r="B480" s="1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2"/>
    </row>
    <row r="481" spans="1:25" customFormat="1">
      <c r="A481" s="11"/>
      <c r="B481" s="1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2"/>
      <c r="N481" s="1"/>
      <c r="O481" s="1"/>
      <c r="P481" s="1"/>
      <c r="Q481" s="1"/>
      <c r="R481" s="1"/>
      <c r="S481" s="11"/>
      <c r="T481" s="12"/>
      <c r="U481" s="3"/>
      <c r="V481" s="1"/>
      <c r="W481" s="1"/>
      <c r="X481" s="1"/>
      <c r="Y481" s="2"/>
    </row>
    <row r="482" spans="1:25" customFormat="1">
      <c r="A482" s="11"/>
      <c r="B482" s="1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2"/>
      <c r="N482" s="1"/>
      <c r="O482" s="1"/>
      <c r="P482" s="1"/>
      <c r="Q482" s="1"/>
      <c r="R482" s="1"/>
      <c r="S482" s="11"/>
      <c r="T482" s="12"/>
      <c r="U482" s="3"/>
      <c r="V482" s="1"/>
      <c r="W482" s="1"/>
      <c r="X482" s="1"/>
      <c r="Y482" s="2"/>
    </row>
    <row r="483" spans="1:25" customFormat="1">
      <c r="A483" s="11"/>
      <c r="B483" s="1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2"/>
    </row>
    <row r="484" spans="1:25" customFormat="1">
      <c r="A484" s="11"/>
      <c r="B484" s="1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2"/>
      <c r="N484" s="1"/>
      <c r="O484" s="1"/>
      <c r="P484" s="1"/>
      <c r="Q484" s="1"/>
      <c r="R484" s="1"/>
      <c r="S484" s="11"/>
      <c r="T484" s="12"/>
      <c r="U484" s="3"/>
      <c r="V484" s="1"/>
      <c r="W484" s="1"/>
      <c r="X484" s="1"/>
      <c r="Y484" s="2"/>
    </row>
    <row r="485" spans="1:25" customFormat="1">
      <c r="A485" s="11"/>
      <c r="B485" s="1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2"/>
      <c r="N485" s="1"/>
      <c r="O485" s="1"/>
      <c r="P485" s="1"/>
      <c r="Q485" s="1"/>
      <c r="R485" s="1"/>
      <c r="S485" s="11"/>
      <c r="T485" s="12"/>
      <c r="U485" s="3"/>
      <c r="V485" s="1"/>
      <c r="W485" s="1"/>
      <c r="X485" s="1"/>
      <c r="Y485" s="2"/>
    </row>
    <row r="486" spans="1:25" customFormat="1">
      <c r="A486" s="11"/>
      <c r="B486" s="1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2"/>
      <c r="N486" s="1"/>
      <c r="O486" s="1"/>
      <c r="P486" s="1"/>
      <c r="Q486" s="1"/>
      <c r="R486" s="1"/>
      <c r="S486" s="11"/>
      <c r="T486" s="12"/>
      <c r="U486" s="3"/>
      <c r="V486" s="1"/>
      <c r="W486" s="1"/>
      <c r="X486" s="1"/>
      <c r="Y486" s="2"/>
    </row>
    <row r="487" spans="1:25" customFormat="1">
      <c r="A487" s="11"/>
      <c r="B487" s="1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2"/>
      <c r="N487" s="1"/>
      <c r="O487" s="1"/>
      <c r="P487" s="1"/>
      <c r="Q487" s="1"/>
      <c r="R487" s="1"/>
      <c r="S487" s="11"/>
      <c r="T487" s="12"/>
      <c r="U487" s="3"/>
      <c r="V487" s="1"/>
      <c r="W487" s="1"/>
      <c r="X487" s="1"/>
      <c r="Y487" s="2"/>
    </row>
    <row r="488" spans="1:25" customFormat="1">
      <c r="A488" s="11"/>
      <c r="B488" s="1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2"/>
      <c r="N488" s="1"/>
      <c r="O488" s="1"/>
      <c r="P488" s="1"/>
      <c r="Q488" s="1"/>
      <c r="R488" s="1"/>
      <c r="S488" s="11"/>
      <c r="T488" s="12"/>
      <c r="U488" s="3"/>
      <c r="V488" s="1"/>
      <c r="W488" s="1"/>
      <c r="X488" s="1"/>
      <c r="Y488" s="2"/>
    </row>
    <row r="489" spans="1:25" customFormat="1">
      <c r="A489" s="11"/>
      <c r="B489" s="1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2"/>
      <c r="N489" s="1"/>
      <c r="O489" s="1"/>
      <c r="P489" s="1"/>
      <c r="Q489" s="1"/>
      <c r="R489" s="1"/>
      <c r="S489" s="11"/>
      <c r="T489" s="12"/>
      <c r="U489" s="3"/>
      <c r="V489" s="1"/>
      <c r="W489" s="1"/>
      <c r="X489" s="1"/>
      <c r="Y489" s="2"/>
    </row>
    <row r="490" spans="1:25" customFormat="1">
      <c r="A490" s="11"/>
      <c r="B490" s="1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2"/>
    </row>
    <row r="491" spans="1:25" customFormat="1">
      <c r="A491" s="11"/>
      <c r="B491" s="1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2"/>
      <c r="N491" s="1"/>
      <c r="O491" s="1"/>
      <c r="P491" s="1"/>
      <c r="Q491" s="1"/>
      <c r="R491" s="1"/>
      <c r="S491" s="11"/>
      <c r="T491" s="12"/>
      <c r="U491" s="3"/>
      <c r="V491" s="1"/>
      <c r="W491" s="1"/>
      <c r="X491" s="1"/>
      <c r="Y491" s="2"/>
    </row>
    <row r="492" spans="1:25" customFormat="1">
      <c r="A492" s="11"/>
      <c r="B492" s="1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2"/>
      <c r="N492" s="1"/>
      <c r="O492" s="1"/>
      <c r="P492" s="1"/>
      <c r="Q492" s="1"/>
      <c r="R492" s="1"/>
      <c r="S492" s="11"/>
      <c r="T492" s="12"/>
      <c r="U492" s="3"/>
      <c r="V492" s="1"/>
      <c r="W492" s="1"/>
      <c r="X492" s="1"/>
      <c r="Y492" s="2"/>
    </row>
    <row r="493" spans="1:25" customFormat="1">
      <c r="A493" s="11"/>
      <c r="B493" s="1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2"/>
      <c r="N493" s="1"/>
      <c r="O493" s="1"/>
      <c r="P493" s="1"/>
      <c r="Q493" s="1"/>
      <c r="R493" s="1"/>
      <c r="S493" s="11"/>
      <c r="T493" s="12"/>
      <c r="U493" s="3"/>
      <c r="V493" s="1"/>
      <c r="W493" s="1"/>
      <c r="X493" s="1"/>
      <c r="Y493" s="2"/>
    </row>
    <row r="494" spans="1:25" customFormat="1">
      <c r="A494" s="11"/>
      <c r="B494" s="1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2"/>
      <c r="N494" s="1"/>
      <c r="O494" s="1"/>
      <c r="P494" s="1"/>
      <c r="Q494" s="1"/>
      <c r="R494" s="1"/>
      <c r="S494" s="11"/>
      <c r="T494" s="12"/>
      <c r="U494" s="3"/>
      <c r="V494" s="1"/>
      <c r="W494" s="1"/>
      <c r="X494" s="1"/>
      <c r="Y494" s="2"/>
    </row>
    <row r="495" spans="1:25" customFormat="1">
      <c r="A495" s="11"/>
      <c r="B495" s="1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2"/>
      <c r="N495" s="1"/>
      <c r="O495" s="1"/>
      <c r="P495" s="1"/>
      <c r="Q495" s="1"/>
      <c r="R495" s="1"/>
      <c r="S495" s="11"/>
      <c r="T495" s="12"/>
      <c r="U495" s="3"/>
      <c r="V495" s="1"/>
      <c r="W495" s="1"/>
      <c r="X495" s="1"/>
      <c r="Y495" s="2"/>
    </row>
    <row r="496" spans="1:25" customFormat="1">
      <c r="A496" s="11"/>
      <c r="B496" s="1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2"/>
      <c r="N496" s="1"/>
      <c r="O496" s="1"/>
      <c r="P496" s="1"/>
      <c r="Q496" s="1"/>
      <c r="R496" s="1"/>
      <c r="S496" s="11"/>
      <c r="T496" s="12"/>
      <c r="U496" s="3"/>
      <c r="V496" s="1"/>
      <c r="W496" s="1"/>
      <c r="X496" s="1"/>
      <c r="Y496" s="2"/>
    </row>
    <row r="497" spans="1:25" customFormat="1">
      <c r="A497" s="11"/>
      <c r="B497" s="1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2"/>
      <c r="N497" s="1"/>
      <c r="O497" s="1"/>
      <c r="P497" s="1"/>
      <c r="Q497" s="1"/>
      <c r="R497" s="1"/>
      <c r="S497" s="11"/>
      <c r="T497" s="12"/>
      <c r="U497" s="3"/>
      <c r="V497" s="1"/>
      <c r="W497" s="1"/>
      <c r="X497" s="1"/>
      <c r="Y497" s="2"/>
    </row>
    <row r="498" spans="1:25" customFormat="1">
      <c r="A498" s="11"/>
      <c r="B498" s="1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2"/>
      <c r="N498" s="1"/>
      <c r="O498" s="1"/>
      <c r="P498" s="1"/>
      <c r="Q498" s="1"/>
      <c r="R498" s="1"/>
      <c r="S498" s="11"/>
      <c r="T498" s="12"/>
      <c r="U498" s="3"/>
      <c r="V498" s="1"/>
      <c r="W498" s="1"/>
      <c r="X498" s="1"/>
      <c r="Y498" s="2"/>
    </row>
    <row r="499" spans="1:25" customFormat="1">
      <c r="A499" s="11"/>
      <c r="B499" s="1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2"/>
      <c r="N499" s="1"/>
      <c r="O499" s="1"/>
      <c r="P499" s="1"/>
      <c r="Q499" s="1"/>
      <c r="R499" s="1"/>
      <c r="S499" s="11"/>
      <c r="T499" s="12"/>
      <c r="U499" s="3"/>
      <c r="V499" s="1"/>
      <c r="W499" s="1"/>
      <c r="X499" s="1"/>
      <c r="Y499" s="2"/>
    </row>
    <row r="500" spans="1:25" customFormat="1">
      <c r="A500" s="11"/>
      <c r="B500" s="1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2"/>
      <c r="N500" s="1"/>
      <c r="O500" s="1"/>
      <c r="P500" s="1"/>
      <c r="Q500" s="1"/>
      <c r="R500" s="1"/>
      <c r="S500" s="11"/>
      <c r="T500" s="12"/>
      <c r="U500" s="3"/>
      <c r="V500" s="1"/>
      <c r="W500" s="1"/>
      <c r="X500" s="1"/>
      <c r="Y500" s="2"/>
    </row>
    <row r="501" spans="1:25" customFormat="1">
      <c r="A501" s="11"/>
      <c r="B501" s="1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2"/>
    </row>
    <row r="502" spans="1:25" customFormat="1">
      <c r="A502" s="11"/>
      <c r="B502" s="1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2"/>
      <c r="N502" s="1"/>
      <c r="O502" s="1"/>
      <c r="P502" s="1"/>
      <c r="Q502" s="1"/>
      <c r="R502" s="1"/>
      <c r="S502" s="11"/>
      <c r="T502" s="12"/>
      <c r="U502" s="3"/>
      <c r="V502" s="1"/>
      <c r="W502" s="1"/>
      <c r="X502" s="1"/>
      <c r="Y502" s="2"/>
    </row>
    <row r="503" spans="1:25" customFormat="1">
      <c r="A503" s="11"/>
      <c r="B503" s="1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2"/>
      <c r="N503" s="1"/>
      <c r="O503" s="1"/>
      <c r="P503" s="1"/>
      <c r="Q503" s="1"/>
      <c r="R503" s="1"/>
      <c r="S503" s="11"/>
      <c r="T503" s="12"/>
      <c r="U503" s="3"/>
      <c r="V503" s="1"/>
      <c r="W503" s="1"/>
      <c r="X503" s="1"/>
      <c r="Y503" s="2"/>
    </row>
    <row r="504" spans="1:25" customFormat="1">
      <c r="A504" s="11"/>
      <c r="B504" s="1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2"/>
      <c r="N504" s="1"/>
      <c r="O504" s="1"/>
      <c r="P504" s="1"/>
      <c r="Q504" s="1"/>
      <c r="R504" s="1"/>
      <c r="S504" s="11"/>
      <c r="T504" s="12"/>
      <c r="U504" s="3"/>
      <c r="V504" s="1"/>
      <c r="W504" s="1"/>
      <c r="X504" s="1"/>
      <c r="Y504" s="2"/>
    </row>
    <row r="505" spans="1:25" customFormat="1">
      <c r="A505" s="11"/>
      <c r="B505" s="1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2"/>
      <c r="N505" s="1"/>
      <c r="O505" s="1"/>
      <c r="P505" s="1"/>
      <c r="Q505" s="1"/>
      <c r="R505" s="1"/>
      <c r="S505" s="11"/>
      <c r="T505" s="12"/>
      <c r="U505" s="3"/>
      <c r="V505" s="1"/>
      <c r="W505" s="1"/>
      <c r="X505" s="1"/>
      <c r="Y505" s="2"/>
    </row>
    <row r="506" spans="1:25" customFormat="1">
      <c r="A506" s="11"/>
      <c r="B506" s="1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2"/>
      <c r="N506" s="1"/>
      <c r="O506" s="1"/>
      <c r="P506" s="1"/>
      <c r="Q506" s="1"/>
      <c r="R506" s="1"/>
      <c r="S506" s="11"/>
      <c r="T506" s="12"/>
      <c r="U506" s="3"/>
      <c r="V506" s="1"/>
      <c r="W506" s="1"/>
      <c r="X506" s="1"/>
      <c r="Y506" s="2"/>
    </row>
    <row r="507" spans="1:25" customFormat="1">
      <c r="A507" s="11"/>
      <c r="B507" s="1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2"/>
      <c r="N507" s="1"/>
      <c r="O507" s="1"/>
      <c r="P507" s="1"/>
      <c r="Q507" s="1"/>
      <c r="R507" s="1"/>
      <c r="S507" s="11"/>
      <c r="T507" s="12"/>
      <c r="U507" s="3"/>
      <c r="V507" s="1"/>
      <c r="W507" s="1"/>
      <c r="X507" s="1"/>
      <c r="Y507" s="2"/>
    </row>
    <row r="508" spans="1:25" customFormat="1">
      <c r="A508" s="11"/>
      <c r="B508" s="1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2"/>
      <c r="N508" s="1"/>
      <c r="O508" s="1"/>
      <c r="P508" s="1"/>
      <c r="Q508" s="1"/>
      <c r="R508" s="1"/>
      <c r="S508" s="11"/>
      <c r="T508" s="12"/>
      <c r="U508" s="3"/>
      <c r="V508" s="1"/>
      <c r="W508" s="1"/>
      <c r="X508" s="1"/>
      <c r="Y508" s="2"/>
    </row>
    <row r="509" spans="1:25" customFormat="1">
      <c r="A509" s="11"/>
      <c r="B509" s="1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2"/>
    </row>
    <row r="510" spans="1:25" customFormat="1">
      <c r="A510" s="11"/>
      <c r="B510" s="1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2"/>
      <c r="N510" s="1"/>
      <c r="O510" s="1"/>
      <c r="P510" s="1"/>
      <c r="Q510" s="1"/>
      <c r="R510" s="1"/>
      <c r="S510" s="11"/>
      <c r="T510" s="12"/>
      <c r="U510" s="3"/>
      <c r="V510" s="1"/>
      <c r="W510" s="1"/>
      <c r="X510" s="1"/>
      <c r="Y510" s="2"/>
    </row>
    <row r="511" spans="1:25" customFormat="1">
      <c r="A511" s="11"/>
      <c r="B511" s="1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2"/>
      <c r="N511" s="1"/>
      <c r="O511" s="1"/>
      <c r="P511" s="1"/>
      <c r="Q511" s="1"/>
      <c r="R511" s="1"/>
      <c r="S511" s="11"/>
      <c r="T511" s="12"/>
      <c r="U511" s="3"/>
      <c r="V511" s="1"/>
      <c r="W511" s="1"/>
      <c r="X511" s="1"/>
      <c r="Y511" s="2"/>
    </row>
    <row r="512" spans="1:25" customFormat="1">
      <c r="A512" s="11"/>
      <c r="B512" s="1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2"/>
      <c r="N512" s="1"/>
      <c r="O512" s="1"/>
      <c r="P512" s="1"/>
      <c r="Q512" s="1"/>
      <c r="R512" s="1"/>
      <c r="S512" s="11"/>
      <c r="T512" s="12"/>
      <c r="U512" s="3"/>
      <c r="V512" s="1"/>
      <c r="W512" s="1"/>
      <c r="X512" s="1"/>
      <c r="Y512" s="2"/>
    </row>
    <row r="513" spans="1:25" customFormat="1">
      <c r="A513" s="11"/>
      <c r="B513" s="1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2"/>
      <c r="N513" s="1"/>
      <c r="O513" s="1"/>
      <c r="P513" s="1"/>
      <c r="Q513" s="1"/>
      <c r="R513" s="1"/>
      <c r="S513" s="11"/>
      <c r="T513" s="12"/>
      <c r="U513" s="3"/>
      <c r="V513" s="1"/>
      <c r="W513" s="1"/>
      <c r="X513" s="1"/>
      <c r="Y513" s="2"/>
    </row>
    <row r="514" spans="1:25" customFormat="1">
      <c r="A514" s="11"/>
      <c r="B514" s="1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2"/>
      <c r="N514" s="1"/>
      <c r="O514" s="1"/>
      <c r="P514" s="1"/>
      <c r="Q514" s="1"/>
      <c r="R514" s="1"/>
      <c r="S514" s="11"/>
      <c r="T514" s="12"/>
      <c r="U514" s="3"/>
      <c r="V514" s="1"/>
      <c r="W514" s="1"/>
      <c r="X514" s="1"/>
      <c r="Y514" s="2"/>
    </row>
    <row r="515" spans="1:25" customFormat="1">
      <c r="A515" s="11"/>
      <c r="B515" s="1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2"/>
      <c r="N515" s="1"/>
      <c r="O515" s="1"/>
      <c r="P515" s="1"/>
      <c r="Q515" s="1"/>
      <c r="R515" s="1"/>
      <c r="S515" s="11"/>
      <c r="T515" s="12"/>
      <c r="U515" s="3"/>
      <c r="V515" s="1"/>
      <c r="W515" s="1"/>
      <c r="X515" s="1"/>
      <c r="Y515" s="2"/>
    </row>
    <row r="516" spans="1:25" customFormat="1">
      <c r="A516" s="11"/>
      <c r="B516" s="1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2"/>
      <c r="N516" s="1"/>
      <c r="O516" s="1"/>
      <c r="P516" s="1"/>
      <c r="Q516" s="1"/>
      <c r="R516" s="1"/>
      <c r="S516" s="11"/>
      <c r="T516" s="12"/>
      <c r="U516" s="3"/>
      <c r="V516" s="1"/>
      <c r="W516" s="1"/>
      <c r="X516" s="1"/>
      <c r="Y516" s="2"/>
    </row>
    <row r="517" spans="1:25" customFormat="1">
      <c r="A517" s="11"/>
      <c r="B517" s="1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2"/>
    </row>
    <row r="518" spans="1:25" customFormat="1">
      <c r="A518" s="11"/>
      <c r="B518" s="1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2"/>
      <c r="N518" s="1"/>
      <c r="O518" s="1"/>
      <c r="P518" s="1"/>
      <c r="Q518" s="1"/>
      <c r="R518" s="1"/>
      <c r="S518" s="11"/>
      <c r="T518" s="12"/>
      <c r="U518" s="3"/>
      <c r="V518" s="1"/>
      <c r="W518" s="1"/>
      <c r="X518" s="1"/>
      <c r="Y518" s="2"/>
    </row>
    <row r="519" spans="1:25" customFormat="1">
      <c r="A519" s="11"/>
      <c r="B519" s="1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2"/>
      <c r="N519" s="1"/>
      <c r="O519" s="1"/>
      <c r="P519" s="1"/>
      <c r="Q519" s="1"/>
      <c r="R519" s="1"/>
      <c r="S519" s="11"/>
      <c r="T519" s="12"/>
      <c r="U519" s="3"/>
      <c r="V519" s="1"/>
      <c r="W519" s="1"/>
      <c r="X519" s="1"/>
      <c r="Y519" s="2"/>
    </row>
    <row r="520" spans="1:25" customFormat="1">
      <c r="A520" s="11"/>
      <c r="B520" s="1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2"/>
      <c r="N520" s="1"/>
      <c r="O520" s="1"/>
      <c r="P520" s="1"/>
      <c r="Q520" s="1"/>
      <c r="R520" s="1"/>
      <c r="S520" s="11"/>
      <c r="T520" s="12"/>
      <c r="U520" s="3"/>
      <c r="V520" s="1"/>
      <c r="W520" s="1"/>
      <c r="X520" s="1"/>
      <c r="Y520" s="2"/>
    </row>
    <row r="521" spans="1:25" customFormat="1">
      <c r="A521" s="11"/>
      <c r="B521" s="1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2"/>
      <c r="N521" s="1"/>
      <c r="O521" s="1"/>
      <c r="P521" s="1"/>
      <c r="Q521" s="1"/>
      <c r="R521" s="1"/>
      <c r="S521" s="11"/>
      <c r="T521" s="12"/>
      <c r="U521" s="3"/>
      <c r="V521" s="1"/>
      <c r="W521" s="1"/>
      <c r="X521" s="1"/>
      <c r="Y521" s="2"/>
    </row>
    <row r="522" spans="1:25" customFormat="1">
      <c r="A522" s="11"/>
      <c r="B522" s="1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2"/>
    </row>
    <row r="523" spans="1:25" customFormat="1">
      <c r="A523" s="11"/>
      <c r="B523" s="1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2"/>
      <c r="N523" s="1"/>
      <c r="O523" s="1"/>
      <c r="P523" s="1"/>
      <c r="Q523" s="1"/>
      <c r="R523" s="1"/>
      <c r="S523" s="11"/>
      <c r="T523" s="12"/>
      <c r="U523" s="3"/>
      <c r="V523" s="1"/>
      <c r="W523" s="1"/>
      <c r="X523" s="1"/>
      <c r="Y523" s="2"/>
    </row>
    <row r="524" spans="1:25" customFormat="1">
      <c r="A524" s="11"/>
      <c r="B524" s="1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2"/>
      <c r="N524" s="1"/>
      <c r="O524" s="1"/>
      <c r="P524" s="1"/>
      <c r="Q524" s="1"/>
      <c r="R524" s="1"/>
      <c r="S524" s="11"/>
      <c r="T524" s="12"/>
      <c r="U524" s="3"/>
      <c r="V524" s="1"/>
      <c r="W524" s="1"/>
      <c r="X524" s="1"/>
      <c r="Y524" s="2"/>
    </row>
    <row r="525" spans="1:25" customFormat="1">
      <c r="A525" s="11"/>
      <c r="B525" s="1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2"/>
      <c r="N525" s="1"/>
      <c r="O525" s="1"/>
      <c r="P525" s="1"/>
      <c r="Q525" s="1"/>
      <c r="R525" s="1"/>
      <c r="S525" s="11"/>
      <c r="T525" s="12"/>
      <c r="U525" s="3"/>
      <c r="V525" s="1"/>
      <c r="W525" s="1"/>
      <c r="X525" s="1"/>
      <c r="Y525" s="2"/>
    </row>
    <row r="526" spans="1:25" customFormat="1">
      <c r="A526" s="11"/>
      <c r="B526" s="1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2"/>
      <c r="N526" s="1"/>
      <c r="O526" s="1"/>
      <c r="P526" s="1"/>
      <c r="Q526" s="1"/>
      <c r="R526" s="1"/>
      <c r="S526" s="11"/>
      <c r="T526" s="12"/>
      <c r="U526" s="3"/>
      <c r="V526" s="1"/>
      <c r="W526" s="1"/>
      <c r="X526" s="1"/>
      <c r="Y526" s="2"/>
    </row>
    <row r="527" spans="1:25" customFormat="1">
      <c r="A527" s="11"/>
      <c r="B527" s="1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2"/>
    </row>
    <row r="528" spans="1:25" customFormat="1">
      <c r="A528" s="11"/>
      <c r="B528" s="1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2"/>
      <c r="N528" s="1"/>
      <c r="O528" s="1"/>
      <c r="P528" s="1"/>
      <c r="Q528" s="1"/>
      <c r="R528" s="1"/>
      <c r="S528" s="11"/>
      <c r="T528" s="12"/>
      <c r="U528" s="3"/>
      <c r="V528" s="1"/>
      <c r="W528" s="1"/>
      <c r="X528" s="1"/>
      <c r="Y528" s="2"/>
    </row>
    <row r="529" spans="1:25" customFormat="1">
      <c r="A529" s="11"/>
      <c r="B529" s="1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2"/>
      <c r="N529" s="1"/>
      <c r="O529" s="1"/>
      <c r="P529" s="1"/>
      <c r="Q529" s="1"/>
      <c r="R529" s="1"/>
      <c r="S529" s="11"/>
      <c r="T529" s="12"/>
      <c r="U529" s="3"/>
      <c r="V529" s="1"/>
      <c r="W529" s="1"/>
      <c r="X529" s="1"/>
      <c r="Y529" s="2"/>
    </row>
    <row r="530" spans="1:25" customFormat="1">
      <c r="A530" s="11"/>
      <c r="B530" s="1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2"/>
      <c r="N530" s="1"/>
      <c r="O530" s="1"/>
      <c r="P530" s="1"/>
      <c r="Q530" s="1"/>
      <c r="R530" s="1"/>
      <c r="S530" s="11"/>
      <c r="T530" s="12"/>
      <c r="U530" s="3"/>
      <c r="V530" s="1"/>
      <c r="W530" s="1"/>
      <c r="X530" s="1"/>
      <c r="Y530" s="2"/>
    </row>
    <row r="531" spans="1:25" customFormat="1">
      <c r="A531" s="11"/>
      <c r="B531" s="1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2"/>
      <c r="N531" s="1"/>
      <c r="O531" s="1"/>
      <c r="P531" s="1"/>
      <c r="Q531" s="1"/>
      <c r="R531" s="1"/>
      <c r="S531" s="11"/>
      <c r="T531" s="12"/>
      <c r="U531" s="3"/>
      <c r="V531" s="1"/>
      <c r="W531" s="1"/>
      <c r="X531" s="1"/>
      <c r="Y531" s="2"/>
    </row>
    <row r="532" spans="1:25" customFormat="1">
      <c r="A532" s="11"/>
      <c r="B532" s="1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2"/>
      <c r="N532" s="1"/>
      <c r="O532" s="1"/>
      <c r="P532" s="1"/>
      <c r="Q532" s="1"/>
      <c r="R532" s="1"/>
      <c r="S532" s="1"/>
      <c r="T532" s="12"/>
      <c r="U532" s="12"/>
      <c r="V532" s="1"/>
      <c r="W532" s="1"/>
      <c r="X532" s="1"/>
      <c r="Y532" s="2"/>
    </row>
    <row r="533" spans="1:25" customFormat="1">
      <c r="A533" s="11"/>
      <c r="B533" s="1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2"/>
    </row>
    <row r="534" spans="1:25" customFormat="1">
      <c r="A534" s="11"/>
      <c r="B534" s="1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2"/>
    </row>
    <row r="535" spans="1:25" customFormat="1">
      <c r="A535" s="1"/>
      <c r="B535" s="12"/>
      <c r="C535" s="9"/>
      <c r="D535" s="1"/>
      <c r="E535" s="1"/>
      <c r="F535" s="12"/>
      <c r="G535" s="12"/>
      <c r="H535" s="1"/>
      <c r="I535" s="1"/>
      <c r="J535" s="1"/>
      <c r="K535" s="1"/>
      <c r="L535" s="1"/>
      <c r="M535" s="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2"/>
    </row>
    <row r="536" spans="1:25" customFormat="1">
      <c r="A536" s="1"/>
      <c r="B536" s="1"/>
      <c r="C536" s="9"/>
      <c r="D536" s="1"/>
      <c r="E536" s="1"/>
      <c r="F536" s="1"/>
      <c r="G536" s="1"/>
      <c r="H536" s="1"/>
      <c r="I536" s="1"/>
      <c r="J536" s="1"/>
      <c r="K536" s="1"/>
      <c r="L536" s="1"/>
      <c r="M536" s="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2"/>
    </row>
    <row r="537" spans="1:25" customFormat="1">
      <c r="A537" s="1"/>
      <c r="B537" s="1"/>
      <c r="C537" s="9"/>
      <c r="D537" s="1"/>
      <c r="E537" s="1"/>
      <c r="F537" s="1"/>
      <c r="G537" s="1"/>
      <c r="H537" s="1"/>
      <c r="I537" s="1"/>
      <c r="J537" s="1"/>
      <c r="K537" s="1"/>
      <c r="L537" s="1"/>
      <c r="M537" s="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2"/>
    </row>
    <row r="538" spans="1:25" customFormat="1">
      <c r="A538" s="1"/>
      <c r="B538" s="1"/>
      <c r="C538" s="9"/>
      <c r="D538" s="1"/>
      <c r="E538" s="1"/>
      <c r="F538" s="1"/>
      <c r="G538" s="1"/>
      <c r="H538" s="1"/>
      <c r="I538" s="1"/>
      <c r="J538" s="1"/>
      <c r="K538" s="1"/>
      <c r="L538" s="1"/>
      <c r="M538" s="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2"/>
    </row>
    <row r="539" spans="1:25" customFormat="1">
      <c r="A539" s="1"/>
      <c r="B539" s="1"/>
      <c r="C539" s="9"/>
      <c r="D539" s="1"/>
      <c r="E539" s="1"/>
      <c r="F539" s="1"/>
      <c r="G539" s="1"/>
      <c r="H539" s="1"/>
      <c r="I539" s="1"/>
      <c r="J539" s="1"/>
      <c r="K539" s="1"/>
      <c r="L539" s="1"/>
      <c r="M539" s="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2"/>
    </row>
    <row r="540" spans="1:25" customFormat="1">
      <c r="A540" s="1"/>
      <c r="B540" s="1"/>
      <c r="C540" s="9"/>
      <c r="D540" s="1"/>
      <c r="E540" s="1"/>
      <c r="F540" s="1"/>
      <c r="G540" s="1"/>
      <c r="H540" s="1"/>
      <c r="I540" s="1"/>
      <c r="J540" s="1"/>
      <c r="K540" s="1"/>
      <c r="L540" s="1"/>
      <c r="M540" s="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2"/>
    </row>
    <row r="541" spans="1:25" customFormat="1">
      <c r="A541" s="1"/>
      <c r="B541" s="1"/>
      <c r="C541" s="9"/>
      <c r="D541" s="1"/>
      <c r="E541" s="1"/>
      <c r="F541" s="1"/>
      <c r="G541" s="1"/>
      <c r="H541" s="1"/>
      <c r="I541" s="1"/>
      <c r="J541" s="1"/>
      <c r="K541" s="1"/>
      <c r="L541" s="1"/>
      <c r="M541" s="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2"/>
    </row>
    <row r="542" spans="1:25" customFormat="1">
      <c r="A542" s="1"/>
      <c r="B542" s="1"/>
      <c r="C542" s="9"/>
      <c r="D542" s="1"/>
      <c r="E542" s="1"/>
      <c r="F542" s="1"/>
      <c r="G542" s="1"/>
      <c r="H542" s="1"/>
      <c r="I542" s="1"/>
      <c r="J542" s="1"/>
      <c r="K542" s="1"/>
      <c r="L542" s="1"/>
      <c r="M542" s="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2"/>
    </row>
    <row r="543" spans="1:25" customFormat="1">
      <c r="A543" s="1"/>
      <c r="B543" s="1"/>
      <c r="C543" s="9"/>
      <c r="D543" s="1"/>
      <c r="E543" s="1"/>
      <c r="F543" s="1"/>
      <c r="G543" s="1"/>
      <c r="H543" s="1"/>
      <c r="I543" s="1"/>
      <c r="J543" s="1"/>
      <c r="K543" s="1"/>
      <c r="L543" s="1"/>
      <c r="M543" s="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2"/>
    </row>
    <row r="544" spans="1:25" customFormat="1">
      <c r="A544" s="1"/>
      <c r="B544" s="1"/>
      <c r="C544" s="9"/>
      <c r="D544" s="1"/>
      <c r="E544" s="1"/>
      <c r="F544" s="1"/>
      <c r="G544" s="1"/>
      <c r="H544" s="1"/>
      <c r="I544" s="1"/>
      <c r="J544" s="1"/>
      <c r="K544" s="1"/>
      <c r="L544" s="1"/>
      <c r="M544" s="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2"/>
    </row>
    <row r="545" spans="1:25" customFormat="1">
      <c r="A545" s="1"/>
      <c r="B545" s="1"/>
      <c r="C545" s="9"/>
      <c r="D545" s="1"/>
      <c r="E545" s="1"/>
      <c r="F545" s="1"/>
      <c r="G545" s="1"/>
      <c r="H545" s="1"/>
      <c r="I545" s="1"/>
      <c r="J545" s="1"/>
      <c r="K545" s="1"/>
      <c r="L545" s="1"/>
      <c r="M545" s="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2"/>
    </row>
    <row r="546" spans="1:25" customFormat="1">
      <c r="A546" s="1"/>
      <c r="B546" s="1"/>
      <c r="C546" s="9"/>
      <c r="D546" s="1"/>
      <c r="E546" s="1"/>
      <c r="F546" s="1"/>
      <c r="G546" s="1"/>
      <c r="H546" s="1"/>
      <c r="I546" s="1"/>
      <c r="J546" s="1"/>
      <c r="K546" s="1"/>
      <c r="L546" s="1"/>
      <c r="M546" s="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2"/>
    </row>
    <row r="547" spans="1:25" customFormat="1">
      <c r="C547" s="9"/>
      <c r="D547" s="1"/>
      <c r="E547" s="1"/>
      <c r="F547" s="1"/>
      <c r="G547" s="1"/>
      <c r="H547" s="1"/>
      <c r="I547" s="1"/>
      <c r="J547" s="1"/>
      <c r="K547" s="1"/>
      <c r="L547" s="1"/>
      <c r="M547" s="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2"/>
    </row>
    <row r="548" spans="1:25" customFormat="1">
      <c r="C548" s="9"/>
      <c r="D548" s="1"/>
      <c r="E548" s="1"/>
      <c r="F548" s="1"/>
      <c r="G548" s="1"/>
      <c r="H548" s="1"/>
      <c r="I548" s="1"/>
      <c r="J548" s="1"/>
      <c r="K548" s="1"/>
      <c r="L548" s="1"/>
      <c r="M548" s="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2"/>
    </row>
    <row r="549" spans="1:25" customFormat="1">
      <c r="C549" s="9"/>
      <c r="D549" s="1"/>
      <c r="E549" s="1"/>
      <c r="F549" s="1"/>
      <c r="G549" s="1"/>
      <c r="H549" s="1"/>
      <c r="I549" s="1"/>
      <c r="J549" s="1"/>
      <c r="K549" s="1"/>
      <c r="L549" s="1"/>
      <c r="M549" s="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2"/>
    </row>
    <row r="550" spans="1:25" customFormat="1">
      <c r="C550" s="9"/>
      <c r="D550" s="1"/>
      <c r="E550" s="1"/>
      <c r="F550" s="1"/>
      <c r="G550" s="1"/>
      <c r="H550" s="1"/>
      <c r="I550" s="1"/>
      <c r="J550" s="1"/>
      <c r="K550" s="1"/>
      <c r="L550" s="1"/>
      <c r="M550" s="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2"/>
    </row>
    <row r="551" spans="1:25" customFormat="1">
      <c r="C551" s="9"/>
      <c r="D551" s="1"/>
      <c r="E551" s="1"/>
      <c r="F551" s="1"/>
      <c r="G551" s="1"/>
      <c r="H551" s="1"/>
      <c r="I551" s="1"/>
      <c r="J551" s="1"/>
      <c r="K551" s="1"/>
      <c r="L551" s="1"/>
      <c r="M551" s="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2"/>
    </row>
    <row r="552" spans="1:25" customFormat="1">
      <c r="C552" s="9"/>
      <c r="D552" s="1"/>
      <c r="E552" s="1"/>
      <c r="F552" s="1"/>
      <c r="G552" s="1"/>
      <c r="H552" s="1"/>
      <c r="I552" s="1"/>
      <c r="J552" s="1"/>
      <c r="K552" s="1"/>
      <c r="L552" s="1"/>
      <c r="M552" s="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2"/>
    </row>
    <row r="553" spans="1:25" customFormat="1">
      <c r="C553" s="9"/>
      <c r="D553" s="1"/>
      <c r="E553" s="1"/>
      <c r="F553" s="1"/>
      <c r="G553" s="1"/>
      <c r="H553" s="1"/>
      <c r="I553" s="1"/>
      <c r="J553" s="1"/>
      <c r="K553" s="1"/>
      <c r="L553" s="1"/>
      <c r="M553" s="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2"/>
    </row>
    <row r="554" spans="1:25" customFormat="1">
      <c r="C554" s="9"/>
      <c r="D554" s="1"/>
      <c r="E554" s="1"/>
      <c r="F554" s="1"/>
      <c r="G554" s="1"/>
      <c r="H554" s="1"/>
      <c r="I554" s="1"/>
      <c r="J554" s="1"/>
      <c r="K554" s="1"/>
      <c r="L554" s="1"/>
      <c r="M554" s="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2"/>
    </row>
    <row r="555" spans="1:25" customFormat="1">
      <c r="C555" s="9"/>
      <c r="D555" s="1"/>
      <c r="E555" s="1"/>
      <c r="F555" s="1"/>
      <c r="G555" s="1"/>
      <c r="H555" s="1"/>
      <c r="I555" s="1"/>
      <c r="J555" s="1"/>
      <c r="K555" s="1"/>
      <c r="L555" s="1"/>
      <c r="M555" s="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2"/>
    </row>
    <row r="556" spans="1:25" customFormat="1">
      <c r="C556" s="9"/>
      <c r="D556" s="1"/>
      <c r="E556" s="1"/>
      <c r="F556" s="1"/>
      <c r="G556" s="1"/>
      <c r="H556" s="1"/>
      <c r="I556" s="1"/>
      <c r="J556" s="1"/>
      <c r="K556" s="1"/>
      <c r="L556" s="1"/>
      <c r="M556" s="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2"/>
    </row>
    <row r="557" spans="1:25" customFormat="1">
      <c r="C557" s="9"/>
      <c r="D557" s="1"/>
      <c r="E557" s="1"/>
      <c r="F557" s="1"/>
      <c r="G557" s="1"/>
      <c r="H557" s="1"/>
      <c r="I557" s="1"/>
      <c r="J557" s="1"/>
      <c r="K557" s="1"/>
      <c r="L557" s="1"/>
      <c r="M557" s="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2"/>
    </row>
    <row r="558" spans="1:25" customFormat="1">
      <c r="C558" s="9"/>
      <c r="D558" s="1"/>
      <c r="E558" s="1"/>
      <c r="F558" s="1"/>
      <c r="G558" s="1"/>
      <c r="H558" s="1"/>
      <c r="I558" s="1"/>
      <c r="J558" s="1"/>
      <c r="K558" s="1"/>
      <c r="L558" s="1"/>
      <c r="M558" s="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2"/>
    </row>
    <row r="559" spans="1:25" customFormat="1">
      <c r="C559" s="9"/>
      <c r="D559" s="1"/>
      <c r="E559" s="1"/>
      <c r="F559" s="1"/>
      <c r="G559" s="1"/>
      <c r="H559" s="1"/>
      <c r="I559" s="1"/>
      <c r="J559" s="1"/>
      <c r="K559" s="1"/>
      <c r="L559" s="1"/>
      <c r="M559" s="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2"/>
    </row>
    <row r="560" spans="1:25" customFormat="1">
      <c r="C560" s="9"/>
      <c r="D560" s="1"/>
      <c r="E560" s="1"/>
      <c r="F560" s="1"/>
      <c r="G560" s="1"/>
      <c r="H560" s="1"/>
      <c r="I560" s="1"/>
      <c r="J560" s="1"/>
      <c r="K560" s="1"/>
      <c r="L560" s="1"/>
      <c r="M560" s="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2"/>
    </row>
    <row r="561" spans="3:25" customFormat="1">
      <c r="C561" s="9"/>
      <c r="D561" s="1"/>
      <c r="E561" s="1"/>
      <c r="F561" s="1"/>
      <c r="G561" s="1"/>
      <c r="H561" s="1"/>
      <c r="I561" s="1"/>
      <c r="J561" s="1"/>
      <c r="K561" s="1"/>
      <c r="L561" s="1"/>
      <c r="M561" s="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2"/>
    </row>
    <row r="562" spans="3:25" customFormat="1">
      <c r="C562" s="9"/>
      <c r="D562" s="1"/>
      <c r="E562" s="1"/>
      <c r="F562" s="1"/>
      <c r="G562" s="1"/>
      <c r="H562" s="1"/>
      <c r="I562" s="1"/>
      <c r="J562" s="1"/>
      <c r="K562" s="1"/>
      <c r="L562" s="1"/>
      <c r="M562" s="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2"/>
    </row>
    <row r="563" spans="3:25" customFormat="1">
      <c r="C563" s="9"/>
      <c r="D563" s="1"/>
      <c r="E563" s="1"/>
      <c r="F563" s="1"/>
      <c r="G563" s="1"/>
      <c r="H563" s="1"/>
      <c r="I563" s="1"/>
      <c r="J563" s="1"/>
      <c r="K563" s="1"/>
      <c r="L563" s="1"/>
      <c r="M563" s="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2"/>
    </row>
    <row r="564" spans="3:25" customFormat="1">
      <c r="C564" s="9"/>
      <c r="D564" s="1"/>
      <c r="E564" s="1"/>
      <c r="F564" s="1"/>
      <c r="G564" s="1"/>
      <c r="H564" s="1"/>
      <c r="I564" s="1"/>
      <c r="J564" s="1"/>
      <c r="K564" s="1"/>
      <c r="L564" s="1"/>
      <c r="M564" s="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2"/>
    </row>
    <row r="565" spans="3:25" customFormat="1">
      <c r="C565" s="9"/>
      <c r="D565" s="1"/>
      <c r="E565" s="1"/>
      <c r="F565" s="1"/>
      <c r="G565" s="1"/>
      <c r="H565" s="1"/>
      <c r="I565" s="1"/>
      <c r="J565" s="1"/>
      <c r="K565" s="1"/>
      <c r="L565" s="1"/>
      <c r="M565" s="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2"/>
    </row>
    <row r="566" spans="3:25" customFormat="1">
      <c r="C566" s="9"/>
      <c r="D566" s="1"/>
      <c r="E566" s="1"/>
      <c r="F566" s="1"/>
      <c r="G566" s="1"/>
      <c r="H566" s="1"/>
      <c r="I566" s="1"/>
      <c r="J566" s="1"/>
      <c r="K566" s="1"/>
      <c r="L566" s="1"/>
      <c r="M566" s="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2"/>
    </row>
    <row r="567" spans="3:25" customFormat="1">
      <c r="C567" s="9"/>
      <c r="D567" s="1"/>
      <c r="E567" s="1"/>
      <c r="F567" s="1"/>
      <c r="G567" s="1"/>
      <c r="H567" s="1"/>
      <c r="I567" s="1"/>
      <c r="J567" s="1"/>
      <c r="K567" s="1"/>
      <c r="L567" s="1"/>
      <c r="M567" s="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2"/>
    </row>
    <row r="568" spans="3:25" customFormat="1">
      <c r="C568" s="9"/>
      <c r="D568" s="1"/>
      <c r="E568" s="1"/>
      <c r="F568" s="1"/>
      <c r="G568" s="1"/>
      <c r="H568" s="1"/>
      <c r="I568" s="1"/>
      <c r="J568" s="1"/>
      <c r="K568" s="1"/>
      <c r="L568" s="1"/>
      <c r="M568" s="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2"/>
    </row>
    <row r="569" spans="3:25" customFormat="1">
      <c r="C569" s="9"/>
      <c r="D569" s="1"/>
      <c r="E569" s="1"/>
      <c r="F569" s="1"/>
      <c r="G569" s="1"/>
      <c r="H569" s="1"/>
      <c r="I569" s="1"/>
      <c r="J569" s="1"/>
      <c r="K569" s="1"/>
      <c r="L569" s="1"/>
      <c r="M569" s="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2"/>
    </row>
    <row r="570" spans="3:25" customFormat="1">
      <c r="C570" s="9"/>
      <c r="D570" s="1"/>
      <c r="E570" s="1"/>
      <c r="F570" s="1"/>
      <c r="G570" s="1"/>
      <c r="H570" s="1"/>
      <c r="I570" s="1"/>
      <c r="J570" s="1"/>
      <c r="K570" s="1"/>
      <c r="L570" s="1"/>
      <c r="M570" s="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2"/>
    </row>
    <row r="571" spans="3:25" customFormat="1">
      <c r="C571" s="9"/>
      <c r="D571" s="1"/>
      <c r="E571" s="1"/>
      <c r="F571" s="1"/>
      <c r="G571" s="1"/>
      <c r="H571" s="1"/>
      <c r="I571" s="1"/>
      <c r="J571" s="1"/>
      <c r="K571" s="1"/>
      <c r="L571" s="1"/>
      <c r="M571" s="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2"/>
    </row>
    <row r="572" spans="3:25" customFormat="1">
      <c r="C572" s="9"/>
      <c r="D572" s="1"/>
      <c r="E572" s="1"/>
      <c r="F572" s="1"/>
      <c r="G572" s="1"/>
      <c r="H572" s="1"/>
      <c r="I572" s="1"/>
      <c r="J572" s="1"/>
      <c r="K572" s="1"/>
      <c r="L572" s="1"/>
      <c r="M572" s="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2"/>
    </row>
    <row r="573" spans="3:25" customFormat="1">
      <c r="C573" s="9"/>
      <c r="D573" s="1"/>
      <c r="E573" s="1"/>
      <c r="F573" s="1"/>
      <c r="G573" s="1"/>
      <c r="H573" s="1"/>
      <c r="I573" s="1"/>
      <c r="J573" s="1"/>
      <c r="K573" s="1"/>
      <c r="L573" s="1"/>
      <c r="M573" s="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2"/>
    </row>
    <row r="574" spans="3:25" customFormat="1">
      <c r="C574" s="9"/>
      <c r="D574" s="1"/>
      <c r="E574" s="1"/>
      <c r="F574" s="1"/>
      <c r="G574" s="1"/>
      <c r="H574" s="1"/>
      <c r="I574" s="1"/>
      <c r="J574" s="1"/>
      <c r="K574" s="1"/>
      <c r="L574" s="1"/>
      <c r="M574" s="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2"/>
    </row>
    <row r="575" spans="3:25" customFormat="1">
      <c r="C575" s="9"/>
      <c r="D575" s="1"/>
      <c r="E575" s="1"/>
      <c r="F575" s="1"/>
      <c r="G575" s="1"/>
      <c r="H575" s="1"/>
      <c r="I575" s="1"/>
      <c r="J575" s="1"/>
      <c r="K575" s="1"/>
      <c r="L575" s="1"/>
      <c r="M575" s="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2"/>
    </row>
    <row r="576" spans="3:25" customFormat="1">
      <c r="C576" s="9"/>
      <c r="D576" s="1"/>
      <c r="E576" s="1"/>
      <c r="F576" s="1"/>
      <c r="G576" s="1"/>
      <c r="H576" s="1"/>
      <c r="I576" s="1"/>
      <c r="J576" s="1"/>
      <c r="K576" s="1"/>
      <c r="L576" s="1"/>
      <c r="M576" s="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2"/>
    </row>
    <row r="577" spans="3:25" customFormat="1">
      <c r="C577" s="9"/>
      <c r="D577" s="1"/>
      <c r="E577" s="1"/>
      <c r="F577" s="1"/>
      <c r="G577" s="1"/>
      <c r="H577" s="1"/>
      <c r="I577" s="1"/>
      <c r="J577" s="1"/>
      <c r="K577" s="1"/>
      <c r="L577" s="1"/>
      <c r="M577" s="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2"/>
    </row>
    <row r="578" spans="3:25" customFormat="1">
      <c r="C578" s="9"/>
      <c r="D578" s="1"/>
      <c r="E578" s="1"/>
      <c r="F578" s="1"/>
      <c r="G578" s="1"/>
      <c r="H578" s="1"/>
      <c r="I578" s="1"/>
      <c r="J578" s="1"/>
      <c r="K578" s="1"/>
      <c r="L578" s="1"/>
      <c r="M578" s="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2"/>
    </row>
    <row r="579" spans="3:25" customFormat="1">
      <c r="C579" s="9"/>
      <c r="D579" s="1"/>
      <c r="E579" s="1"/>
      <c r="F579" s="1"/>
      <c r="G579" s="1"/>
      <c r="H579" s="1"/>
      <c r="I579" s="1"/>
      <c r="J579" s="1"/>
      <c r="K579" s="1"/>
      <c r="L579" s="1"/>
      <c r="M579" s="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2"/>
    </row>
    <row r="580" spans="3:25" customFormat="1">
      <c r="C580" s="9"/>
      <c r="D580" s="1"/>
      <c r="E580" s="1"/>
      <c r="F580" s="1"/>
      <c r="G580" s="1"/>
      <c r="H580" s="1"/>
      <c r="I580" s="1"/>
      <c r="J580" s="1"/>
      <c r="K580" s="1"/>
      <c r="L580" s="1"/>
      <c r="M580" s="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2"/>
    </row>
    <row r="581" spans="3:25" customFormat="1">
      <c r="C581" s="9"/>
      <c r="D581" s="1"/>
      <c r="E581" s="1"/>
      <c r="F581" s="1"/>
      <c r="G581" s="1"/>
      <c r="H581" s="1"/>
      <c r="I581" s="1"/>
      <c r="J581" s="1"/>
      <c r="K581" s="1"/>
      <c r="L581" s="1"/>
      <c r="M581" s="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2"/>
    </row>
    <row r="582" spans="3:25" customFormat="1">
      <c r="C582" s="9"/>
      <c r="D582" s="1"/>
      <c r="E582" s="1"/>
      <c r="F582" s="1"/>
      <c r="G582" s="1"/>
      <c r="H582" s="1"/>
      <c r="I582" s="1"/>
      <c r="J582" s="1"/>
      <c r="K582" s="1"/>
      <c r="L582" s="1"/>
      <c r="M582" s="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2"/>
    </row>
    <row r="583" spans="3:25" customFormat="1">
      <c r="C583" s="9"/>
      <c r="D583" s="1"/>
      <c r="E583" s="1"/>
      <c r="F583" s="1"/>
      <c r="G583" s="1"/>
      <c r="H583" s="1"/>
      <c r="I583" s="1"/>
      <c r="J583" s="1"/>
      <c r="K583" s="1"/>
      <c r="L583" s="1"/>
      <c r="M583" s="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2"/>
    </row>
    <row r="584" spans="3:25" customFormat="1">
      <c r="C584" s="9"/>
      <c r="D584" s="1"/>
      <c r="E584" s="1"/>
      <c r="F584" s="1"/>
      <c r="G584" s="1"/>
      <c r="H584" s="1"/>
      <c r="I584" s="1"/>
      <c r="J584" s="1"/>
      <c r="K584" s="1"/>
      <c r="L584" s="1"/>
      <c r="M584" s="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2"/>
    </row>
    <row r="585" spans="3:25" customFormat="1">
      <c r="C585" s="9"/>
      <c r="D585" s="1"/>
      <c r="E585" s="1"/>
      <c r="F585" s="1"/>
      <c r="G585" s="1"/>
      <c r="H585" s="1"/>
      <c r="I585" s="1"/>
      <c r="J585" s="1"/>
      <c r="K585" s="1"/>
      <c r="L585" s="1"/>
      <c r="M585" s="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2"/>
    </row>
  </sheetData>
  <phoneticPr fontId="4" type="noConversion"/>
  <pageMargins left="0.5" right="0.5" top="0.5" bottom="0.5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OutlineSymbols="0" zoomScale="87" zoomScaleNormal="87" workbookViewId="0">
      <selection activeCell="D35" sqref="D35"/>
    </sheetView>
  </sheetViews>
  <sheetFormatPr defaultColWidth="9.6328125" defaultRowHeight="15"/>
  <cols>
    <col min="1" max="1" width="9.6328125" style="1"/>
    <col min="2" max="3" width="9.6328125" style="9"/>
    <col min="4" max="5" width="9.6328125" style="1"/>
    <col min="6" max="6" width="10.54296875" style="1" bestFit="1" customWidth="1"/>
    <col min="7" max="16384" width="9.6328125" style="1"/>
  </cols>
  <sheetData>
    <row r="1" spans="1:6" ht="15.6">
      <c r="A1" s="4" t="s">
        <v>128</v>
      </c>
      <c r="E1" s="4" t="s">
        <v>140</v>
      </c>
    </row>
    <row r="2" spans="1:6" ht="15.6">
      <c r="A2" s="4"/>
      <c r="E2" s="4"/>
    </row>
    <row r="3" spans="1:6">
      <c r="E3" s="2" t="s">
        <v>63</v>
      </c>
    </row>
    <row r="4" spans="1:6">
      <c r="B4" s="9" t="s">
        <v>66</v>
      </c>
      <c r="C4" s="9" t="s">
        <v>67</v>
      </c>
      <c r="D4" s="1" t="s">
        <v>72</v>
      </c>
      <c r="E4" s="10" t="s">
        <v>71</v>
      </c>
      <c r="F4" s="1" t="s">
        <v>70</v>
      </c>
    </row>
    <row r="6" spans="1:6">
      <c r="B6" s="2">
        <v>0</v>
      </c>
      <c r="C6" s="2">
        <v>0</v>
      </c>
      <c r="D6" s="1">
        <v>1998</v>
      </c>
      <c r="E6" s="2">
        <v>0.27185312453037919</v>
      </c>
      <c r="F6" s="1">
        <v>10</v>
      </c>
    </row>
    <row r="7" spans="1:6">
      <c r="B7" s="2">
        <v>0.77</v>
      </c>
      <c r="C7" s="2">
        <v>0.27185312453037919</v>
      </c>
      <c r="D7" s="1">
        <v>1997</v>
      </c>
      <c r="E7" s="2">
        <v>0.50167656972813868</v>
      </c>
      <c r="F7" s="1">
        <v>21</v>
      </c>
    </row>
    <row r="8" spans="1:6">
      <c r="B8" s="2">
        <v>2.0099999999999998</v>
      </c>
      <c r="C8" s="2">
        <v>0.77352969425851792</v>
      </c>
      <c r="D8" s="1">
        <v>1996</v>
      </c>
      <c r="E8" s="2">
        <v>0.44603237222366454</v>
      </c>
      <c r="F8" s="1">
        <v>18</v>
      </c>
    </row>
    <row r="9" spans="1:6">
      <c r="B9" s="2">
        <v>3.008</v>
      </c>
      <c r="C9" s="2">
        <v>1.2195620664821825</v>
      </c>
      <c r="D9" s="1">
        <v>1995</v>
      </c>
      <c r="E9" s="2">
        <v>0.43390276337783007</v>
      </c>
      <c r="F9" s="1">
        <v>16</v>
      </c>
    </row>
    <row r="10" spans="1:6">
      <c r="B10" s="2">
        <v>3.9260000000000002</v>
      </c>
      <c r="C10" s="2">
        <v>1.6534648298600125</v>
      </c>
      <c r="D10" s="1">
        <v>1994</v>
      </c>
      <c r="E10" s="2">
        <v>0.38778609117257523</v>
      </c>
      <c r="F10" s="1">
        <v>14</v>
      </c>
    </row>
    <row r="11" spans="1:6">
      <c r="B11" s="2">
        <v>4.718</v>
      </c>
      <c r="C11" s="2">
        <v>2.0412509210325878</v>
      </c>
      <c r="D11" s="1">
        <v>1993</v>
      </c>
      <c r="E11" s="2">
        <v>0.46323256767491872</v>
      </c>
      <c r="F11" s="1">
        <v>15</v>
      </c>
    </row>
    <row r="12" spans="1:6">
      <c r="B12" s="2">
        <v>5.64</v>
      </c>
      <c r="C12" s="2">
        <v>2.5044834887075065</v>
      </c>
      <c r="D12" s="1">
        <v>1992</v>
      </c>
      <c r="E12" s="2">
        <v>0.53585007116760464</v>
      </c>
      <c r="F12" s="1">
        <v>18</v>
      </c>
    </row>
    <row r="13" spans="1:6">
      <c r="B13" s="2">
        <v>6.6829999999999998</v>
      </c>
      <c r="C13" s="2">
        <v>3.0403335598751111</v>
      </c>
      <c r="D13" s="1">
        <v>1991</v>
      </c>
      <c r="E13" s="2">
        <v>0.2983504232765215</v>
      </c>
      <c r="F13" s="1">
        <v>9</v>
      </c>
    </row>
    <row r="14" spans="1:6">
      <c r="B14" s="2">
        <v>7.2549999999999999</v>
      </c>
      <c r="C14" s="2">
        <v>3.3386839831516326</v>
      </c>
      <c r="D14" s="1">
        <v>1990</v>
      </c>
      <c r="E14" s="2">
        <v>0.25263912778793562</v>
      </c>
      <c r="F14" s="1">
        <v>9</v>
      </c>
    </row>
    <row r="15" spans="1:6">
      <c r="B15" s="2">
        <v>7.7350000000000003</v>
      </c>
      <c r="C15" s="2">
        <v>3.5913231109395682</v>
      </c>
      <c r="D15" s="1">
        <v>1989</v>
      </c>
      <c r="E15" s="2">
        <v>0.31496662022086452</v>
      </c>
      <c r="F15" s="1">
        <v>10</v>
      </c>
    </row>
    <row r="16" spans="1:6">
      <c r="B16" s="2">
        <v>8.3279999999999994</v>
      </c>
      <c r="C16" s="2">
        <v>3.9062897311604328</v>
      </c>
      <c r="D16" s="1">
        <v>1988</v>
      </c>
      <c r="E16" s="2">
        <v>0.2083723883339772</v>
      </c>
      <c r="F16" s="1">
        <v>7</v>
      </c>
    </row>
    <row r="17" spans="2:6">
      <c r="B17" s="2">
        <v>8.7170000000000005</v>
      </c>
      <c r="C17" s="2">
        <v>4.11466211949441</v>
      </c>
      <c r="D17" s="1">
        <v>1987</v>
      </c>
      <c r="E17" s="2">
        <v>0.41193019418867483</v>
      </c>
      <c r="F17" s="1">
        <v>11</v>
      </c>
    </row>
    <row r="18" spans="2:6">
      <c r="B18" s="2">
        <v>9.4779999999999998</v>
      </c>
      <c r="C18" s="2">
        <v>4.5265923136830848</v>
      </c>
      <c r="D18" s="1">
        <v>1986</v>
      </c>
      <c r="E18" s="2">
        <v>0.23271894634760404</v>
      </c>
      <c r="F18" s="1">
        <v>7</v>
      </c>
    </row>
    <row r="19" spans="2:6">
      <c r="B19" s="2">
        <v>9.9030000000000005</v>
      </c>
      <c r="C19" s="2">
        <v>4.7593112600306888</v>
      </c>
      <c r="D19" s="1">
        <v>1985</v>
      </c>
      <c r="E19" s="2">
        <v>0.28035814334564702</v>
      </c>
      <c r="F19" s="1">
        <v>9</v>
      </c>
    </row>
    <row r="20" spans="2:6">
      <c r="B20" s="2">
        <v>10.41</v>
      </c>
      <c r="C20" s="2">
        <v>5.0396694033763358</v>
      </c>
      <c r="D20" s="1">
        <v>1984</v>
      </c>
      <c r="E20" s="2">
        <v>0.74014841948065069</v>
      </c>
      <c r="F20" s="1">
        <v>24</v>
      </c>
    </row>
    <row r="21" spans="2:6">
      <c r="B21" s="2">
        <v>11.72</v>
      </c>
      <c r="C21" s="2">
        <v>5.7798178228569865</v>
      </c>
      <c r="D21" s="1">
        <v>1983</v>
      </c>
      <c r="E21" s="2">
        <v>0.22524187655468531</v>
      </c>
      <c r="F21" s="1">
        <v>7</v>
      </c>
    </row>
    <row r="22" spans="2:6">
      <c r="B22" s="2">
        <v>12.112</v>
      </c>
      <c r="C22" s="2">
        <v>6.0050596994116718</v>
      </c>
      <c r="D22" s="1">
        <v>1982</v>
      </c>
      <c r="E22" s="2">
        <v>0.34670145772441607</v>
      </c>
      <c r="F22" s="1">
        <v>11</v>
      </c>
    </row>
    <row r="23" spans="2:6">
      <c r="B23" s="2">
        <v>12.71</v>
      </c>
      <c r="C23" s="2">
        <v>6.3517611571360879</v>
      </c>
      <c r="D23" s="1">
        <v>1981</v>
      </c>
      <c r="E23" s="2">
        <v>0.34563997418925041</v>
      </c>
      <c r="F23" s="1">
        <v>11</v>
      </c>
    </row>
    <row r="24" spans="2:6">
      <c r="B24" s="2">
        <v>13.3</v>
      </c>
      <c r="C24" s="2">
        <v>6.6974011313253383</v>
      </c>
      <c r="D24" s="1">
        <v>1980</v>
      </c>
      <c r="E24" s="2">
        <v>0.40860645704156884</v>
      </c>
      <c r="F24" s="1">
        <v>13</v>
      </c>
    </row>
    <row r="25" spans="2:6">
      <c r="B25" s="2">
        <v>13.99</v>
      </c>
      <c r="C25" s="2">
        <v>7.1060075883669072</v>
      </c>
      <c r="D25" s="1">
        <v>1979</v>
      </c>
      <c r="E25" s="2">
        <v>0.73968352678733496</v>
      </c>
      <c r="F25" s="1">
        <v>21</v>
      </c>
    </row>
    <row r="26" spans="2:6">
      <c r="B26" s="2">
        <v>15.22</v>
      </c>
      <c r="C26" s="2">
        <v>7.8456911151542421</v>
      </c>
      <c r="D26" s="1">
        <v>1978</v>
      </c>
      <c r="E26" s="2">
        <v>0.43944930351803713</v>
      </c>
      <c r="F26" s="1">
        <v>14</v>
      </c>
    </row>
    <row r="27" spans="2:6">
      <c r="B27" s="2">
        <v>15.94</v>
      </c>
      <c r="C27" s="2">
        <v>8.2851404186722792</v>
      </c>
      <c r="D27" s="1">
        <v>1977</v>
      </c>
      <c r="E27" s="2">
        <v>0.48435055633854951</v>
      </c>
      <c r="F27" s="1">
        <v>16</v>
      </c>
    </row>
    <row r="28" spans="2:6">
      <c r="B28" s="2">
        <v>16.725000000000001</v>
      </c>
      <c r="C28" s="2">
        <v>8.7694909750108287</v>
      </c>
      <c r="D28" s="1">
        <v>1976</v>
      </c>
      <c r="E28" s="10">
        <v>0.52475641373529669</v>
      </c>
      <c r="F28" s="1">
        <v>17</v>
      </c>
    </row>
    <row r="29" spans="2:6">
      <c r="B29" s="10">
        <v>17.565999999999999</v>
      </c>
      <c r="C29" s="10">
        <v>9.2942473887461254</v>
      </c>
      <c r="D29" s="1">
        <v>1975</v>
      </c>
      <c r="E29" s="10">
        <v>0.28572496768778244</v>
      </c>
      <c r="F29" s="1">
        <v>9</v>
      </c>
    </row>
    <row r="30" spans="2:6">
      <c r="B30" s="10">
        <v>18.02</v>
      </c>
      <c r="C30" s="10">
        <v>9.5799723564339079</v>
      </c>
      <c r="D30" s="1">
        <v>1974</v>
      </c>
      <c r="E30" s="10">
        <v>0.19606117606602602</v>
      </c>
      <c r="F30" s="1">
        <v>4</v>
      </c>
    </row>
    <row r="31" spans="2:6">
      <c r="B31" s="10">
        <v>18.329999999999998</v>
      </c>
      <c r="C31" s="10">
        <v>9.7760335324999339</v>
      </c>
      <c r="D31" s="1">
        <v>1973</v>
      </c>
      <c r="E31" s="10">
        <v>0.28597175800695673</v>
      </c>
      <c r="F31" s="1">
        <v>8</v>
      </c>
    </row>
    <row r="32" spans="2:6">
      <c r="B32" s="10">
        <v>18.78</v>
      </c>
      <c r="C32" s="10">
        <v>10.062005290506891</v>
      </c>
      <c r="D32" s="1">
        <v>1972</v>
      </c>
      <c r="E32" s="10">
        <v>0.24913093218929383</v>
      </c>
      <c r="F32" s="1">
        <v>7</v>
      </c>
    </row>
    <row r="33" spans="2:6">
      <c r="B33" s="10">
        <v>19.170000000000002</v>
      </c>
      <c r="C33" s="10">
        <v>10.311136222696184</v>
      </c>
      <c r="D33" s="1">
        <v>1971</v>
      </c>
      <c r="E33" s="10">
        <v>0.16031941463150368</v>
      </c>
      <c r="F33" s="1">
        <v>5</v>
      </c>
    </row>
    <row r="34" spans="2:6">
      <c r="B34" s="10">
        <v>19.420000000000002</v>
      </c>
      <c r="C34" s="10">
        <v>10.471455637327688</v>
      </c>
      <c r="D34" s="1">
        <v>1970</v>
      </c>
      <c r="E34" s="10">
        <v>0.27686627811320363</v>
      </c>
      <c r="F34" s="1">
        <v>8</v>
      </c>
    </row>
    <row r="35" spans="2:6">
      <c r="B35" s="10">
        <v>19.850000000000001</v>
      </c>
      <c r="C35" s="10">
        <v>10.748321915440892</v>
      </c>
      <c r="D35" s="1">
        <v>1969</v>
      </c>
      <c r="E35" s="10">
        <v>0.21018403082847037</v>
      </c>
      <c r="F35" s="1">
        <v>6</v>
      </c>
    </row>
    <row r="36" spans="2:6">
      <c r="B36" s="10">
        <v>20.175000000000001</v>
      </c>
      <c r="C36" s="10">
        <v>10.958505946269362</v>
      </c>
      <c r="D36" s="1">
        <v>1968</v>
      </c>
      <c r="E36" s="10"/>
    </row>
  </sheetData>
  <phoneticPr fontId="4" type="noConversion"/>
  <pageMargins left="0.5" right="0.5" top="0.5" bottom="0.5" header="0" footer="0"/>
  <pageSetup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OutlineSymbols="0" zoomScale="87" zoomScaleNormal="87" workbookViewId="0">
      <selection activeCell="F6" sqref="F6:F35"/>
    </sheetView>
  </sheetViews>
  <sheetFormatPr defaultColWidth="9.6328125" defaultRowHeight="15"/>
  <cols>
    <col min="1" max="1" width="9.6328125" style="1"/>
    <col min="2" max="3" width="9.6328125" style="9"/>
    <col min="4" max="4" width="9.6328125" style="1"/>
    <col min="5" max="5" width="9.6328125" style="10"/>
    <col min="6" max="6" width="10.453125" style="1" customWidth="1"/>
    <col min="7" max="16384" width="9.6328125" style="1"/>
  </cols>
  <sheetData>
    <row r="1" spans="1:6" ht="15.6">
      <c r="A1" s="4" t="s">
        <v>128</v>
      </c>
      <c r="E1" s="37" t="s">
        <v>140</v>
      </c>
    </row>
    <row r="3" spans="1:6">
      <c r="E3" s="2" t="s">
        <v>73</v>
      </c>
      <c r="F3" s="11"/>
    </row>
    <row r="4" spans="1:6">
      <c r="B4" s="9" t="s">
        <v>66</v>
      </c>
      <c r="C4" s="9" t="s">
        <v>67</v>
      </c>
      <c r="D4" s="1" t="s">
        <v>72</v>
      </c>
      <c r="E4" s="10" t="s">
        <v>95</v>
      </c>
      <c r="F4" s="11" t="s">
        <v>70</v>
      </c>
    </row>
    <row r="5" spans="1:6">
      <c r="F5" s="11"/>
    </row>
    <row r="6" spans="1:6">
      <c r="B6" s="2">
        <v>0</v>
      </c>
      <c r="C6" s="2">
        <v>0</v>
      </c>
      <c r="D6" s="1">
        <v>1998</v>
      </c>
      <c r="E6" s="2">
        <v>0.18699880655903778</v>
      </c>
      <c r="F6" s="41">
        <v>7</v>
      </c>
    </row>
    <row r="7" spans="1:6">
      <c r="B7" s="2">
        <v>0.54</v>
      </c>
      <c r="C7" s="2">
        <v>0.18699880655903778</v>
      </c>
      <c r="D7" s="1">
        <v>1997</v>
      </c>
      <c r="E7" s="2">
        <v>0.300080752319421</v>
      </c>
      <c r="F7" s="41">
        <v>12</v>
      </c>
    </row>
    <row r="8" spans="1:6">
      <c r="B8" s="2">
        <v>1.323</v>
      </c>
      <c r="C8" s="2">
        <v>0.48707955887845877</v>
      </c>
      <c r="D8" s="1">
        <v>1996</v>
      </c>
      <c r="E8" s="2">
        <v>0.53742032902269676</v>
      </c>
      <c r="F8" s="41">
        <v>22</v>
      </c>
    </row>
    <row r="9" spans="1:6">
      <c r="B9" s="2">
        <v>2.58</v>
      </c>
      <c r="C9" s="2">
        <v>1.0244998879011555</v>
      </c>
      <c r="D9" s="1">
        <v>1995</v>
      </c>
      <c r="E9" s="2">
        <v>0.49177118872945114</v>
      </c>
      <c r="F9" s="41">
        <v>19</v>
      </c>
    </row>
    <row r="10" spans="1:6">
      <c r="B10" s="2">
        <v>3.64</v>
      </c>
      <c r="C10" s="2">
        <v>1.5162710766306067</v>
      </c>
      <c r="D10" s="1">
        <v>1994</v>
      </c>
      <c r="E10" s="2">
        <v>0.36014720579060078</v>
      </c>
      <c r="F10" s="41">
        <v>13</v>
      </c>
    </row>
    <row r="11" spans="1:6">
      <c r="B11" s="2">
        <v>4.3840000000000003</v>
      </c>
      <c r="C11" s="2">
        <v>1.8764182824212075</v>
      </c>
      <c r="D11" s="1">
        <v>1993</v>
      </c>
      <c r="E11" s="2">
        <v>0.40561546106348212</v>
      </c>
      <c r="F11" s="41">
        <v>14</v>
      </c>
    </row>
    <row r="12" spans="1:6">
      <c r="B12" s="2">
        <v>5.2</v>
      </c>
      <c r="C12" s="2">
        <v>2.2820337434846896</v>
      </c>
      <c r="D12" s="1">
        <v>1992</v>
      </c>
      <c r="E12" s="2">
        <v>0.52780254370845325</v>
      </c>
      <c r="F12" s="41">
        <v>17</v>
      </c>
    </row>
    <row r="13" spans="1:6">
      <c r="B13" s="2">
        <v>6.2370000000000001</v>
      </c>
      <c r="C13" s="2">
        <v>2.8098362871931428</v>
      </c>
      <c r="D13" s="1">
        <v>1991</v>
      </c>
      <c r="E13" s="2">
        <v>0.25801498354285268</v>
      </c>
      <c r="F13" s="41">
        <v>9</v>
      </c>
    </row>
    <row r="14" spans="1:6">
      <c r="B14" s="2">
        <v>6.7359999999999998</v>
      </c>
      <c r="C14" s="2">
        <v>3.0678512707359955</v>
      </c>
      <c r="D14" s="1">
        <v>1990</v>
      </c>
      <c r="E14" s="2">
        <v>0.30230011836700221</v>
      </c>
      <c r="F14" s="41">
        <v>9</v>
      </c>
    </row>
    <row r="15" spans="1:6">
      <c r="B15" s="2">
        <v>7.3150000000000004</v>
      </c>
      <c r="C15" s="2">
        <v>3.3701513891029977</v>
      </c>
      <c r="D15" s="1">
        <v>1989</v>
      </c>
      <c r="E15" s="2">
        <v>0.348262771808034</v>
      </c>
      <c r="F15" s="41">
        <v>12</v>
      </c>
    </row>
    <row r="16" spans="1:6">
      <c r="B16" s="2">
        <v>7.9749999999999996</v>
      </c>
      <c r="C16" s="2">
        <v>3.7184141609110317</v>
      </c>
      <c r="D16" s="1">
        <v>1988</v>
      </c>
      <c r="E16" s="2">
        <v>0.22259479654168857</v>
      </c>
      <c r="F16" s="41">
        <v>7</v>
      </c>
    </row>
    <row r="17" spans="2:6">
      <c r="B17" s="2">
        <v>8.3930000000000007</v>
      </c>
      <c r="C17" s="2">
        <v>3.9410089574527203</v>
      </c>
      <c r="D17" s="1">
        <v>1987</v>
      </c>
      <c r="E17" s="2">
        <v>0.50935480654466625</v>
      </c>
      <c r="F17" s="41">
        <v>15</v>
      </c>
    </row>
    <row r="18" spans="2:6">
      <c r="B18" s="2">
        <v>9.3379999999999992</v>
      </c>
      <c r="C18" s="2">
        <v>4.4503637639973865</v>
      </c>
      <c r="D18" s="1">
        <v>1986</v>
      </c>
      <c r="E18" s="2">
        <v>0.24577705321798593</v>
      </c>
      <c r="F18" s="41">
        <v>7</v>
      </c>
    </row>
    <row r="19" spans="2:6">
      <c r="B19" s="2">
        <v>9.7880000000000003</v>
      </c>
      <c r="C19" s="2">
        <v>4.6961408172153725</v>
      </c>
      <c r="D19" s="1">
        <v>1985</v>
      </c>
      <c r="E19" s="2">
        <v>0.31518530217865592</v>
      </c>
      <c r="F19" s="41">
        <v>10</v>
      </c>
    </row>
    <row r="20" spans="2:6">
      <c r="B20" s="2">
        <v>10.359</v>
      </c>
      <c r="C20" s="2">
        <v>5.0113261193940284</v>
      </c>
      <c r="D20" s="1">
        <v>1984</v>
      </c>
      <c r="E20" s="2">
        <v>0.67417169535222587</v>
      </c>
      <c r="F20" s="41">
        <v>22</v>
      </c>
    </row>
    <row r="21" spans="2:6">
      <c r="B21" s="2">
        <v>11.555</v>
      </c>
      <c r="C21" s="2">
        <v>5.6854978147462543</v>
      </c>
      <c r="D21" s="1">
        <v>1983</v>
      </c>
      <c r="E21" s="2">
        <v>0.31956188466541757</v>
      </c>
      <c r="F21" s="41">
        <v>10</v>
      </c>
    </row>
    <row r="22" spans="2:6">
      <c r="B22" s="2">
        <v>12.112</v>
      </c>
      <c r="C22" s="2">
        <v>6.0050596994116718</v>
      </c>
      <c r="D22" s="1">
        <v>1982</v>
      </c>
      <c r="E22" s="2">
        <v>0.30883800986910614</v>
      </c>
      <c r="F22" s="41">
        <v>10</v>
      </c>
    </row>
    <row r="23" spans="2:6">
      <c r="B23" s="2">
        <v>12.645</v>
      </c>
      <c r="C23" s="2">
        <v>6.313897709280778</v>
      </c>
      <c r="D23" s="1">
        <v>1981</v>
      </c>
      <c r="E23" s="2">
        <v>0.35407643120275356</v>
      </c>
      <c r="F23" s="41">
        <v>11</v>
      </c>
    </row>
    <row r="24" spans="2:6">
      <c r="B24" s="2">
        <v>13.25</v>
      </c>
      <c r="C24" s="2">
        <v>6.6679741404835315</v>
      </c>
      <c r="D24" s="1">
        <v>1980</v>
      </c>
      <c r="E24" s="2">
        <v>0.40826832084902165</v>
      </c>
      <c r="F24" s="39">
        <v>13</v>
      </c>
    </row>
    <row r="25" spans="2:6">
      <c r="B25" s="2">
        <v>13.94</v>
      </c>
      <c r="C25" s="2">
        <v>7.0762424613325532</v>
      </c>
      <c r="D25" s="1">
        <v>1979</v>
      </c>
      <c r="E25" s="2">
        <v>0.52553765954759868</v>
      </c>
      <c r="F25" s="41">
        <v>15</v>
      </c>
    </row>
    <row r="26" spans="2:6">
      <c r="B26" s="2">
        <v>14.817</v>
      </c>
      <c r="C26" s="2">
        <v>7.6017801208801519</v>
      </c>
      <c r="D26" s="1">
        <v>1978</v>
      </c>
      <c r="E26" s="2">
        <v>0.55470681003852995</v>
      </c>
      <c r="F26" s="41">
        <v>17</v>
      </c>
    </row>
    <row r="27" spans="2:6">
      <c r="B27" s="2">
        <v>15.73</v>
      </c>
      <c r="C27" s="2">
        <v>8.1564869309186818</v>
      </c>
      <c r="D27" s="1">
        <v>1977</v>
      </c>
      <c r="E27" s="2">
        <v>0.54852808105363593</v>
      </c>
      <c r="F27" s="41">
        <v>18</v>
      </c>
    </row>
    <row r="28" spans="2:6">
      <c r="B28" s="2">
        <v>16.620999999999999</v>
      </c>
      <c r="C28" s="2">
        <v>8.7050150119723178</v>
      </c>
      <c r="D28" s="1">
        <v>1976</v>
      </c>
      <c r="E28" s="2">
        <v>0.31269655853648359</v>
      </c>
      <c r="F28" s="42">
        <v>10</v>
      </c>
    </row>
    <row r="29" spans="2:6">
      <c r="B29" s="10">
        <v>17.123999999999999</v>
      </c>
      <c r="C29" s="10">
        <v>9.0177115705088013</v>
      </c>
      <c r="D29" s="1">
        <v>1975</v>
      </c>
      <c r="E29" s="10">
        <v>0.40345603309891231</v>
      </c>
      <c r="F29" s="14">
        <v>13</v>
      </c>
    </row>
    <row r="30" spans="2:6">
      <c r="B30" s="10">
        <v>17.768000000000001</v>
      </c>
      <c r="C30" s="10">
        <v>9.4211676036077137</v>
      </c>
      <c r="D30" s="1">
        <v>1974</v>
      </c>
      <c r="E30" s="10">
        <v>0.25990090223445605</v>
      </c>
      <c r="F30" s="14">
        <v>7</v>
      </c>
    </row>
    <row r="31" spans="2:6">
      <c r="B31" s="10">
        <v>18.18</v>
      </c>
      <c r="C31" s="10">
        <v>9.6810685058421697</v>
      </c>
      <c r="D31" s="1">
        <v>1973</v>
      </c>
      <c r="E31" s="10">
        <v>0.34908299250959907</v>
      </c>
      <c r="F31" s="14">
        <v>9</v>
      </c>
    </row>
    <row r="32" spans="2:6">
      <c r="B32" s="10">
        <v>18.73</v>
      </c>
      <c r="C32" s="10">
        <v>10.030151498351769</v>
      </c>
      <c r="D32" s="1">
        <v>1972</v>
      </c>
      <c r="E32" s="10">
        <v>0.17224340957925044</v>
      </c>
      <c r="F32" s="14">
        <v>5</v>
      </c>
    </row>
    <row r="33" spans="2:6">
      <c r="B33" s="10">
        <v>19</v>
      </c>
      <c r="C33" s="10">
        <v>10.202394907931019</v>
      </c>
      <c r="D33" s="1">
        <v>1971</v>
      </c>
      <c r="E33" s="10">
        <v>0.30118220284281527</v>
      </c>
      <c r="F33" s="14">
        <v>9</v>
      </c>
    </row>
    <row r="34" spans="2:6">
      <c r="B34" s="10">
        <v>19.47</v>
      </c>
      <c r="C34" s="10">
        <v>10.503577110773834</v>
      </c>
      <c r="D34" s="1">
        <v>1970</v>
      </c>
      <c r="E34" s="10">
        <v>0.14413818031734493</v>
      </c>
      <c r="F34" s="14">
        <v>4</v>
      </c>
    </row>
    <row r="35" spans="2:6">
      <c r="B35" s="10">
        <v>19.693999999999999</v>
      </c>
      <c r="C35" s="10">
        <v>10.647715291091179</v>
      </c>
      <c r="D35" s="1">
        <v>1969</v>
      </c>
      <c r="E35" s="10">
        <v>0.31079065517818272</v>
      </c>
      <c r="F35" s="14">
        <v>9</v>
      </c>
    </row>
    <row r="36" spans="2:6">
      <c r="B36" s="10">
        <v>20.175000000000001</v>
      </c>
      <c r="C36" s="10">
        <v>10.958505946269362</v>
      </c>
      <c r="D36" s="1">
        <v>1968</v>
      </c>
    </row>
  </sheetData>
  <phoneticPr fontId="4" type="noConversion"/>
  <pageMargins left="0.5" right="0.5" top="0.5" bottom="0.5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OutlineSymbols="0" zoomScale="87" zoomScaleNormal="87" workbookViewId="0">
      <selection activeCell="F15" sqref="F15"/>
    </sheetView>
  </sheetViews>
  <sheetFormatPr defaultColWidth="9.6328125" defaultRowHeight="15"/>
  <cols>
    <col min="1" max="2" width="9.6328125" style="1"/>
    <col min="3" max="5" width="9.6328125" style="14"/>
    <col min="6" max="7" width="9.6328125" style="15"/>
    <col min="8" max="8" width="9.6328125" style="9"/>
    <col min="9" max="9" width="9.6328125" style="15"/>
    <col min="10" max="16384" width="9.6328125" style="1"/>
  </cols>
  <sheetData>
    <row r="1" spans="1:13" ht="15.6">
      <c r="A1" s="4" t="s">
        <v>128</v>
      </c>
      <c r="E1" s="38" t="s">
        <v>140</v>
      </c>
    </row>
    <row r="2" spans="1:13">
      <c r="G2" s="15" t="s">
        <v>73</v>
      </c>
      <c r="H2" t="s">
        <v>74</v>
      </c>
      <c r="I2" s="15" t="s">
        <v>73</v>
      </c>
      <c r="K2" s="15" t="s">
        <v>75</v>
      </c>
    </row>
    <row r="3" spans="1:13">
      <c r="B3" s="1" t="s">
        <v>72</v>
      </c>
      <c r="C3" t="s">
        <v>76</v>
      </c>
      <c r="D3" t="s">
        <v>76</v>
      </c>
      <c r="E3" t="s">
        <v>76</v>
      </c>
      <c r="F3"/>
      <c r="G3" s="15" t="s">
        <v>57</v>
      </c>
      <c r="H3" t="s">
        <v>77</v>
      </c>
      <c r="I3" s="15" t="s">
        <v>31</v>
      </c>
      <c r="K3" s="15" t="s">
        <v>78</v>
      </c>
    </row>
    <row r="4" spans="1:13">
      <c r="C4" t="s">
        <v>79</v>
      </c>
      <c r="D4" t="s">
        <v>80</v>
      </c>
      <c r="E4" t="s">
        <v>81</v>
      </c>
      <c r="F4" t="s">
        <v>82</v>
      </c>
      <c r="G4" s="15" t="s">
        <v>83</v>
      </c>
      <c r="I4" s="15" t="s">
        <v>83</v>
      </c>
      <c r="K4" s="15" t="s">
        <v>84</v>
      </c>
    </row>
    <row r="6" spans="1:13">
      <c r="A6" s="20"/>
      <c r="B6" s="1">
        <v>1998</v>
      </c>
      <c r="C6" s="14">
        <v>3034</v>
      </c>
      <c r="D6" s="14">
        <v>6909</v>
      </c>
      <c r="E6" s="14">
        <v>451</v>
      </c>
      <c r="F6" s="15">
        <v>29</v>
      </c>
      <c r="G6" s="15">
        <f>('ann accum dust'!E6*1000)</f>
        <v>271.8531245303792</v>
      </c>
      <c r="H6" s="9">
        <v>-23.99</v>
      </c>
      <c r="I6" s="15">
        <f>('ann accum O18'!E6*1000)</f>
        <v>186.99880655903777</v>
      </c>
      <c r="K6" s="15">
        <f>AVERAGE(G6,I6)</f>
        <v>229.4259655447085</v>
      </c>
      <c r="L6" s="22" t="s">
        <v>115</v>
      </c>
      <c r="M6" s="2"/>
    </row>
    <row r="7" spans="1:13">
      <c r="B7" s="1">
        <v>1997</v>
      </c>
      <c r="C7" s="14">
        <v>3470</v>
      </c>
      <c r="D7" s="14">
        <v>6960</v>
      </c>
      <c r="E7" s="14">
        <v>501</v>
      </c>
      <c r="F7" s="15">
        <v>26</v>
      </c>
      <c r="G7" s="15">
        <f>('ann accum dust'!E7*1000)</f>
        <v>501.6765697281387</v>
      </c>
      <c r="H7" s="9">
        <v>-24.17</v>
      </c>
      <c r="I7" s="15">
        <f>('ann accum O18'!E7*1000)</f>
        <v>300.08075231942098</v>
      </c>
      <c r="K7" s="15">
        <f>AVERAGE(G7,I7)</f>
        <v>400.87866102377984</v>
      </c>
      <c r="L7" s="2"/>
      <c r="M7" s="2"/>
    </row>
    <row r="8" spans="1:13">
      <c r="B8" s="1">
        <v>1996</v>
      </c>
      <c r="C8" s="14">
        <v>3141</v>
      </c>
      <c r="D8" s="14">
        <v>7316</v>
      </c>
      <c r="E8" s="14">
        <v>616</v>
      </c>
      <c r="F8" s="15">
        <v>29</v>
      </c>
      <c r="G8" s="15">
        <f>('ann accum dust'!E8*1000)</f>
        <v>446.03237222366454</v>
      </c>
      <c r="H8" s="9">
        <v>-23.68</v>
      </c>
      <c r="I8" s="15">
        <f>('ann accum O18'!E8*1000)</f>
        <v>537.42032902269682</v>
      </c>
      <c r="K8" s="15">
        <f>AVERAGE(G8,I8)</f>
        <v>491.72635062318068</v>
      </c>
      <c r="L8" s="2"/>
      <c r="M8" s="2"/>
    </row>
    <row r="9" spans="1:13">
      <c r="B9" s="1">
        <v>1995</v>
      </c>
      <c r="C9" s="14">
        <v>1269</v>
      </c>
      <c r="D9" s="14">
        <v>3459</v>
      </c>
      <c r="E9" s="14">
        <v>428</v>
      </c>
      <c r="F9" s="15">
        <v>36</v>
      </c>
      <c r="G9" s="15">
        <f>('ann accum dust'!E9*1000)</f>
        <v>433.90276337783007</v>
      </c>
      <c r="H9" s="9">
        <v>-26.08</v>
      </c>
      <c r="I9" s="15">
        <f>('ann accum O18'!E9*1000)</f>
        <v>491.77118872945113</v>
      </c>
      <c r="K9" s="15">
        <f>AVERAGE(G9,I9)</f>
        <v>462.83697605364057</v>
      </c>
      <c r="L9" s="2"/>
      <c r="M9" s="2"/>
    </row>
    <row r="10" spans="1:13">
      <c r="B10" s="1">
        <v>1994</v>
      </c>
      <c r="C10" s="14">
        <v>2286</v>
      </c>
      <c r="D10" s="14">
        <v>5020</v>
      </c>
      <c r="E10" s="14">
        <v>374</v>
      </c>
      <c r="F10" s="15">
        <v>31</v>
      </c>
      <c r="G10" s="15">
        <f>('ann accum dust'!E10*1000)</f>
        <v>387.78609117257525</v>
      </c>
      <c r="H10" s="9">
        <v>-27.27</v>
      </c>
      <c r="I10" s="15">
        <f>('ann accum O18'!E10*1000)</f>
        <v>360.14720579060076</v>
      </c>
      <c r="K10" s="15">
        <f t="shared" ref="K10:K35" si="0">AVERAGE(G10,I10)</f>
        <v>373.96664848158798</v>
      </c>
      <c r="L10" s="2"/>
      <c r="M10" s="2"/>
    </row>
    <row r="11" spans="1:13">
      <c r="B11" s="1">
        <v>1993</v>
      </c>
      <c r="C11" s="14">
        <v>3193</v>
      </c>
      <c r="D11" s="14">
        <v>7214</v>
      </c>
      <c r="E11" s="14">
        <v>530</v>
      </c>
      <c r="F11" s="15">
        <v>30</v>
      </c>
      <c r="G11" s="15">
        <f>('ann accum dust'!E11*1000)</f>
        <v>463.2325676749187</v>
      </c>
      <c r="H11" s="9">
        <v>-25.46</v>
      </c>
      <c r="I11" s="15">
        <f>('ann accum O18'!E11*1000)</f>
        <v>405.61546106348214</v>
      </c>
      <c r="K11" s="15">
        <f t="shared" si="0"/>
        <v>434.42401436920045</v>
      </c>
      <c r="L11" s="2"/>
      <c r="M11" s="2"/>
    </row>
    <row r="12" spans="1:13">
      <c r="B12" s="1">
        <v>1992</v>
      </c>
      <c r="C12" s="14">
        <v>1391</v>
      </c>
      <c r="D12" s="14">
        <v>3728</v>
      </c>
      <c r="E12" s="14">
        <v>407</v>
      </c>
      <c r="F12" s="15">
        <v>36</v>
      </c>
      <c r="G12" s="15">
        <f>('ann accum dust'!E12*1000)</f>
        <v>535.8500711676046</v>
      </c>
      <c r="H12" s="9">
        <v>-26.23</v>
      </c>
      <c r="I12" s="15">
        <f>('ann accum O18'!E12*1000)</f>
        <v>527.8025437084533</v>
      </c>
      <c r="K12" s="15">
        <f t="shared" si="0"/>
        <v>531.82630743802895</v>
      </c>
      <c r="L12" s="2"/>
      <c r="M12" s="2"/>
    </row>
    <row r="13" spans="1:13">
      <c r="B13" s="1">
        <v>1991</v>
      </c>
      <c r="C13" s="14">
        <v>1509</v>
      </c>
      <c r="D13" s="14">
        <v>3540</v>
      </c>
      <c r="E13" s="14">
        <v>386</v>
      </c>
      <c r="F13" s="15">
        <v>34</v>
      </c>
      <c r="G13" s="15">
        <f>('ann accum dust'!E13*1000)</f>
        <v>298.3504232765215</v>
      </c>
      <c r="H13" s="9">
        <v>-27.73</v>
      </c>
      <c r="I13" s="15">
        <f>('ann accum O18'!E13*1000)</f>
        <v>258.01498354285269</v>
      </c>
      <c r="K13" s="15">
        <f t="shared" si="0"/>
        <v>278.18270340968706</v>
      </c>
      <c r="L13" s="2"/>
      <c r="M13" s="2"/>
    </row>
    <row r="14" spans="1:13">
      <c r="B14" s="1">
        <v>1990</v>
      </c>
      <c r="C14" s="14">
        <v>2043</v>
      </c>
      <c r="D14" s="14">
        <v>4792</v>
      </c>
      <c r="E14" s="14">
        <v>557</v>
      </c>
      <c r="F14" s="15">
        <v>32</v>
      </c>
      <c r="G14" s="15">
        <f>('ann accum dust'!E14*1000)</f>
        <v>252.63912778793562</v>
      </c>
      <c r="H14" s="9">
        <v>-26.03</v>
      </c>
      <c r="I14" s="15">
        <f>('ann accum O18'!E14*1000)</f>
        <v>302.3001183670022</v>
      </c>
      <c r="K14" s="15">
        <f t="shared" si="0"/>
        <v>277.4696230774689</v>
      </c>
      <c r="L14" s="2"/>
      <c r="M14" s="2"/>
    </row>
    <row r="15" spans="1:13">
      <c r="B15" s="1">
        <v>1989</v>
      </c>
      <c r="C15" s="14">
        <v>2103</v>
      </c>
      <c r="D15" s="14">
        <v>4700</v>
      </c>
      <c r="E15" s="14">
        <v>476</v>
      </c>
      <c r="F15" s="15">
        <v>31</v>
      </c>
      <c r="G15" s="15">
        <f>('ann accum dust'!E15*1000)</f>
        <v>314.96662022086451</v>
      </c>
      <c r="H15" s="9">
        <v>-25.75</v>
      </c>
      <c r="I15" s="15">
        <f>('ann accum O18'!E15*1000)</f>
        <v>348.26277180803402</v>
      </c>
      <c r="K15" s="15">
        <f t="shared" si="0"/>
        <v>331.61469601444924</v>
      </c>
      <c r="L15" s="2"/>
      <c r="M15" s="2"/>
    </row>
    <row r="16" spans="1:13">
      <c r="B16" s="1">
        <v>1988</v>
      </c>
      <c r="C16" s="14">
        <v>1989</v>
      </c>
      <c r="D16" s="14">
        <v>3992</v>
      </c>
      <c r="E16" s="14">
        <v>284</v>
      </c>
      <c r="F16" s="15">
        <v>26</v>
      </c>
      <c r="G16" s="15">
        <f>('ann accum dust'!E16*1000)</f>
        <v>208.3723883339772</v>
      </c>
      <c r="H16" s="9">
        <v>-24.4</v>
      </c>
      <c r="I16" s="15">
        <f>('ann accum O18'!E16*1000)</f>
        <v>222.59479654168857</v>
      </c>
      <c r="K16" s="15">
        <f t="shared" si="0"/>
        <v>215.4835924378329</v>
      </c>
      <c r="L16" s="2"/>
      <c r="M16" s="2"/>
    </row>
    <row r="17" spans="2:13">
      <c r="B17" s="1">
        <v>1987</v>
      </c>
      <c r="C17" s="14">
        <v>2676</v>
      </c>
      <c r="D17" s="14">
        <v>5422</v>
      </c>
      <c r="E17" s="14">
        <v>290</v>
      </c>
      <c r="F17" s="15">
        <v>26</v>
      </c>
      <c r="G17" s="15">
        <f>('ann accum dust'!E17*1000)</f>
        <v>411.93019418867482</v>
      </c>
      <c r="H17" s="9">
        <v>-24.77</v>
      </c>
      <c r="I17" s="15">
        <f>('ann accum O18'!E17*1000)</f>
        <v>509.35480654466625</v>
      </c>
      <c r="K17" s="15">
        <f t="shared" si="0"/>
        <v>460.64250036667056</v>
      </c>
      <c r="L17" s="2"/>
      <c r="M17" s="2"/>
    </row>
    <row r="18" spans="2:13">
      <c r="B18" s="1">
        <v>1986</v>
      </c>
      <c r="C18" s="14">
        <v>2045</v>
      </c>
      <c r="D18" s="14">
        <v>5503</v>
      </c>
      <c r="E18" s="14">
        <v>655</v>
      </c>
      <c r="F18" s="15">
        <v>35</v>
      </c>
      <c r="G18" s="15">
        <f>('ann accum dust'!E18*1000)</f>
        <v>232.71894634760403</v>
      </c>
      <c r="H18" s="9">
        <v>-24.64</v>
      </c>
      <c r="I18" s="15">
        <f>('ann accum O18'!E18*1000)</f>
        <v>245.77705321798592</v>
      </c>
      <c r="K18" s="15">
        <f t="shared" si="0"/>
        <v>239.24799978279498</v>
      </c>
      <c r="L18" s="2"/>
      <c r="M18" s="2"/>
    </row>
    <row r="19" spans="2:13">
      <c r="B19" s="1">
        <v>1985</v>
      </c>
      <c r="C19" s="14">
        <v>2104</v>
      </c>
      <c r="D19" s="14">
        <v>5138</v>
      </c>
      <c r="E19" s="14">
        <v>656</v>
      </c>
      <c r="F19" s="15">
        <v>32</v>
      </c>
      <c r="G19" s="15">
        <f>('ann accum dust'!E19*1000)</f>
        <v>280.35814334564702</v>
      </c>
      <c r="H19" s="9">
        <v>-27.36</v>
      </c>
      <c r="I19" s="15">
        <f>('ann accum O18'!E19*1000)</f>
        <v>315.18530217865595</v>
      </c>
      <c r="K19" s="15">
        <f t="shared" si="0"/>
        <v>297.77172276215151</v>
      </c>
      <c r="L19" s="2"/>
      <c r="M19" s="2"/>
    </row>
    <row r="20" spans="2:13">
      <c r="B20" s="1">
        <v>1984</v>
      </c>
      <c r="C20" s="14">
        <v>1570</v>
      </c>
      <c r="D20" s="14">
        <v>4047</v>
      </c>
      <c r="E20" s="14">
        <v>399</v>
      </c>
      <c r="F20" s="15">
        <v>33</v>
      </c>
      <c r="G20" s="15">
        <f>('ann accum dust'!E20*1000)</f>
        <v>740.14841948065066</v>
      </c>
      <c r="H20" s="9">
        <v>-25.62</v>
      </c>
      <c r="I20" s="15">
        <f>('ann accum O18'!E20*1000)</f>
        <v>674.17169535222592</v>
      </c>
      <c r="K20" s="15">
        <f t="shared" si="0"/>
        <v>707.16005741643835</v>
      </c>
      <c r="L20" s="2"/>
      <c r="M20" s="2"/>
    </row>
    <row r="21" spans="2:13">
      <c r="B21" s="1">
        <v>1983</v>
      </c>
      <c r="C21" s="14">
        <v>1612</v>
      </c>
      <c r="D21" s="14">
        <v>4366</v>
      </c>
      <c r="E21" s="14">
        <v>433</v>
      </c>
      <c r="F21" s="15">
        <v>33</v>
      </c>
      <c r="G21" s="15">
        <f>('ann accum dust'!E21*1000)</f>
        <v>225.24187655468529</v>
      </c>
      <c r="H21" s="9">
        <v>-26.85</v>
      </c>
      <c r="I21" s="15">
        <f>('ann accum O18'!E21*1000)</f>
        <v>319.56188466541755</v>
      </c>
      <c r="K21" s="15">
        <f t="shared" si="0"/>
        <v>272.40188061005142</v>
      </c>
      <c r="L21" s="2"/>
      <c r="M21" s="2"/>
    </row>
    <row r="22" spans="2:13">
      <c r="B22" s="1">
        <v>1982</v>
      </c>
      <c r="C22" s="14">
        <v>1410</v>
      </c>
      <c r="D22" s="14">
        <v>3831</v>
      </c>
      <c r="E22" s="14">
        <v>444</v>
      </c>
      <c r="F22" s="15">
        <v>39</v>
      </c>
      <c r="G22" s="15">
        <f>('ann accum dust'!E22*1000)</f>
        <v>346.70145772441606</v>
      </c>
      <c r="H22" s="9">
        <v>-26.2</v>
      </c>
      <c r="I22" s="15">
        <f>('ann accum O18'!E22*1000)</f>
        <v>308.83800986910614</v>
      </c>
      <c r="K22" s="15">
        <f t="shared" si="0"/>
        <v>327.7697337967611</v>
      </c>
      <c r="L22" s="2"/>
      <c r="M22" s="2"/>
    </row>
    <row r="23" spans="2:13">
      <c r="B23" s="1">
        <v>1981</v>
      </c>
      <c r="C23" s="14">
        <v>1479</v>
      </c>
      <c r="D23" s="14">
        <v>4083</v>
      </c>
      <c r="E23" s="14">
        <v>481</v>
      </c>
      <c r="F23" s="15">
        <v>35</v>
      </c>
      <c r="G23" s="15">
        <f>('ann accum dust'!E23*1000)</f>
        <v>345.63997418925044</v>
      </c>
      <c r="H23" s="9">
        <v>-27.14</v>
      </c>
      <c r="I23" s="15">
        <f>('ann accum O18'!E23*1000)</f>
        <v>354.07643120275355</v>
      </c>
      <c r="K23" s="15">
        <f t="shared" si="0"/>
        <v>349.85820269600197</v>
      </c>
      <c r="L23" s="2"/>
      <c r="M23" s="2"/>
    </row>
    <row r="24" spans="2:13">
      <c r="B24" s="1">
        <v>1980</v>
      </c>
      <c r="C24" s="14">
        <v>2458</v>
      </c>
      <c r="D24" s="14">
        <v>6727</v>
      </c>
      <c r="E24" s="14">
        <v>627</v>
      </c>
      <c r="F24" s="15">
        <v>36</v>
      </c>
      <c r="G24" s="15">
        <f>('ann accum dust'!E24*1000)</f>
        <v>408.60645704156883</v>
      </c>
      <c r="H24" s="9">
        <v>-25.31</v>
      </c>
      <c r="I24" s="15">
        <f>('ann accum O18'!E24*1000)</f>
        <v>408.26832084902162</v>
      </c>
      <c r="K24" s="15">
        <f t="shared" si="0"/>
        <v>408.4373889452952</v>
      </c>
      <c r="L24" s="2"/>
      <c r="M24" s="2"/>
    </row>
    <row r="25" spans="2:13">
      <c r="B25" s="1">
        <v>1979</v>
      </c>
      <c r="C25" s="14">
        <v>1150</v>
      </c>
      <c r="D25" s="14">
        <v>3120</v>
      </c>
      <c r="E25" s="14">
        <v>410</v>
      </c>
      <c r="F25" s="15">
        <v>37</v>
      </c>
      <c r="G25" s="15">
        <f>('ann accum dust'!E25*1000)</f>
        <v>739.68352678733493</v>
      </c>
      <c r="H25" s="9">
        <v>-25.98</v>
      </c>
      <c r="I25" s="15">
        <f>('ann accum O18'!E25*1000)</f>
        <v>525.53765954759865</v>
      </c>
      <c r="K25" s="15">
        <f t="shared" si="0"/>
        <v>632.61059316746673</v>
      </c>
      <c r="L25" s="2"/>
      <c r="M25" s="2"/>
    </row>
    <row r="26" spans="2:13">
      <c r="B26" s="1">
        <v>1978</v>
      </c>
      <c r="C26" s="14">
        <v>2144</v>
      </c>
      <c r="D26" s="14">
        <v>5094</v>
      </c>
      <c r="E26" s="14">
        <v>554</v>
      </c>
      <c r="F26" s="15">
        <v>31</v>
      </c>
      <c r="G26" s="15">
        <f>('ann accum dust'!E26*1000)</f>
        <v>439.44930351803714</v>
      </c>
      <c r="H26" s="9">
        <v>-25.4</v>
      </c>
      <c r="I26" s="15">
        <f>('ann accum O18'!E26*1000)</f>
        <v>554.70681003852997</v>
      </c>
      <c r="K26" s="15">
        <f t="shared" si="0"/>
        <v>497.07805677828355</v>
      </c>
      <c r="L26" s="2"/>
      <c r="M26" s="2"/>
    </row>
    <row r="27" spans="2:13">
      <c r="B27" s="1">
        <v>1977</v>
      </c>
      <c r="C27" s="14">
        <v>2632</v>
      </c>
      <c r="D27" s="14">
        <v>6221</v>
      </c>
      <c r="E27" s="14">
        <v>584</v>
      </c>
      <c r="F27" s="15">
        <v>29</v>
      </c>
      <c r="G27" s="15">
        <f>('ann accum dust'!E27*1000)</f>
        <v>484.3505563385495</v>
      </c>
      <c r="H27" s="9">
        <v>-25.81</v>
      </c>
      <c r="I27" s="15">
        <f>('ann accum O18'!E27*1000)</f>
        <v>548.5280810536359</v>
      </c>
      <c r="K27" s="15">
        <f t="shared" si="0"/>
        <v>516.43931869609264</v>
      </c>
      <c r="L27" s="2"/>
      <c r="M27" s="2"/>
    </row>
    <row r="28" spans="2:13">
      <c r="B28" s="1">
        <v>1976</v>
      </c>
      <c r="C28" s="14">
        <v>2558</v>
      </c>
      <c r="D28" s="14">
        <v>5406</v>
      </c>
      <c r="E28" s="14">
        <v>430</v>
      </c>
      <c r="F28" s="15">
        <v>26</v>
      </c>
      <c r="G28" s="15">
        <f>('ann accum dust'!E28*1000)</f>
        <v>524.75641373529675</v>
      </c>
      <c r="H28" s="9">
        <v>-27.27</v>
      </c>
      <c r="I28" s="15">
        <f>('ann accum O18'!E28*1000)</f>
        <v>312.69655853648362</v>
      </c>
      <c r="K28" s="15">
        <f t="shared" si="0"/>
        <v>418.72648613589018</v>
      </c>
      <c r="L28" s="2"/>
      <c r="M28" s="2"/>
    </row>
    <row r="29" spans="2:13">
      <c r="B29" s="1">
        <v>1975</v>
      </c>
      <c r="C29" s="14">
        <v>2685</v>
      </c>
      <c r="D29" s="14">
        <v>5489</v>
      </c>
      <c r="E29" s="14">
        <v>349</v>
      </c>
      <c r="F29" s="15">
        <v>28</v>
      </c>
      <c r="G29" s="15">
        <f>('ann accum dust'!E29*1000)</f>
        <v>285.72496768778245</v>
      </c>
      <c r="H29" s="9">
        <v>-26.34</v>
      </c>
      <c r="I29" s="15">
        <f>('ann accum O18'!E29*1000)</f>
        <v>403.45603309891231</v>
      </c>
      <c r="K29" s="15">
        <f t="shared" si="0"/>
        <v>344.59050039334738</v>
      </c>
      <c r="L29" s="2"/>
      <c r="M29" s="2"/>
    </row>
    <row r="30" spans="2:13">
      <c r="B30" s="1">
        <v>1974</v>
      </c>
      <c r="C30" s="14">
        <v>2422</v>
      </c>
      <c r="D30" s="14">
        <v>6948</v>
      </c>
      <c r="E30" s="14">
        <v>1357</v>
      </c>
      <c r="F30" s="15">
        <v>40</v>
      </c>
      <c r="G30" s="15">
        <f>('ann accum dust'!E30*1000)</f>
        <v>196.06117606602601</v>
      </c>
      <c r="H30" s="9">
        <v>-26.76</v>
      </c>
      <c r="I30" s="15">
        <f>('ann accum O18'!E30*1000)</f>
        <v>259.90090223445605</v>
      </c>
      <c r="K30" s="15">
        <f t="shared" si="0"/>
        <v>227.98103915024103</v>
      </c>
      <c r="L30" s="2"/>
      <c r="M30" s="2"/>
    </row>
    <row r="31" spans="2:13">
      <c r="B31" s="1">
        <v>1973</v>
      </c>
      <c r="C31" s="14">
        <v>3887</v>
      </c>
      <c r="D31" s="14">
        <v>6818</v>
      </c>
      <c r="E31" s="14">
        <v>574</v>
      </c>
      <c r="F31" s="15">
        <v>25</v>
      </c>
      <c r="G31" s="15">
        <f>('ann accum dust'!E31*1000)</f>
        <v>285.97175800695675</v>
      </c>
      <c r="H31" s="9">
        <v>-23.56</v>
      </c>
      <c r="I31" s="15">
        <f>('ann accum O18'!E31*1000)</f>
        <v>349.08299250959908</v>
      </c>
      <c r="K31" s="15">
        <f t="shared" si="0"/>
        <v>317.52737525827791</v>
      </c>
      <c r="L31" s="2"/>
      <c r="M31" s="2"/>
    </row>
    <row r="32" spans="2:13">
      <c r="B32" s="1">
        <v>1972</v>
      </c>
      <c r="C32" s="14">
        <v>3827</v>
      </c>
      <c r="D32" s="14">
        <v>6127</v>
      </c>
      <c r="E32" s="14">
        <v>225</v>
      </c>
      <c r="F32" s="15">
        <v>19</v>
      </c>
      <c r="G32" s="15">
        <f>('ann accum dust'!E32*1000)</f>
        <v>249.13093218929384</v>
      </c>
      <c r="H32" s="9">
        <v>-26.04</v>
      </c>
      <c r="I32" s="15">
        <f>('ann accum O18'!E32*1000)</f>
        <v>172.24340957925045</v>
      </c>
      <c r="K32" s="15">
        <f t="shared" si="0"/>
        <v>210.68717088427215</v>
      </c>
      <c r="L32" s="2"/>
      <c r="M32" s="2"/>
    </row>
    <row r="33" spans="2:13">
      <c r="B33" s="1">
        <v>1971</v>
      </c>
      <c r="C33" s="14">
        <v>4125</v>
      </c>
      <c r="D33" s="14">
        <v>9346</v>
      </c>
      <c r="E33" s="14">
        <v>907</v>
      </c>
      <c r="F33" s="15">
        <v>30</v>
      </c>
      <c r="G33" s="15">
        <f>('ann accum dust'!E33*1000)</f>
        <v>160.31941463150366</v>
      </c>
      <c r="H33" s="9">
        <v>-26.21</v>
      </c>
      <c r="I33" s="15">
        <f>('ann accum O18'!E33*1000)</f>
        <v>301.18220284281529</v>
      </c>
      <c r="K33" s="15">
        <f t="shared" si="0"/>
        <v>230.75080873715947</v>
      </c>
      <c r="L33" s="2"/>
      <c r="M33" s="2"/>
    </row>
    <row r="34" spans="2:13">
      <c r="B34" s="1">
        <v>1970</v>
      </c>
      <c r="C34" s="14">
        <v>3894</v>
      </c>
      <c r="D34" s="14">
        <v>8053</v>
      </c>
      <c r="E34" s="14">
        <v>474</v>
      </c>
      <c r="F34" s="15">
        <v>25</v>
      </c>
      <c r="G34" s="15">
        <f>('ann accum dust'!E34*1000)</f>
        <v>276.86627811320363</v>
      </c>
      <c r="H34" s="9">
        <v>-27.28</v>
      </c>
      <c r="I34" s="15">
        <f>('ann accum O18'!E34*1000)</f>
        <v>144.13818031734493</v>
      </c>
      <c r="K34" s="15">
        <f t="shared" si="0"/>
        <v>210.50222921527427</v>
      </c>
      <c r="L34" s="2"/>
      <c r="M34" s="2"/>
    </row>
    <row r="35" spans="2:13">
      <c r="B35" s="1">
        <v>1969</v>
      </c>
      <c r="C35" s="14">
        <v>6759</v>
      </c>
      <c r="D35" s="14">
        <v>16287</v>
      </c>
      <c r="E35" s="14">
        <v>1850</v>
      </c>
      <c r="F35" s="15">
        <v>30</v>
      </c>
      <c r="G35" s="15">
        <f>('ann accum dust'!E35*1000)</f>
        <v>210.18403082847038</v>
      </c>
      <c r="H35" s="9">
        <v>-25.95</v>
      </c>
      <c r="I35" s="15">
        <f>('ann accum O18'!E35*1000)</f>
        <v>310.7906551781827</v>
      </c>
      <c r="K35" s="15">
        <f t="shared" si="0"/>
        <v>260.48734300332654</v>
      </c>
      <c r="L35" s="2"/>
      <c r="M35" s="2"/>
    </row>
    <row r="36" spans="2:13">
      <c r="K36" s="15"/>
      <c r="L36" s="2"/>
      <c r="M36" s="2"/>
    </row>
    <row r="37" spans="2:13" ht="15.6">
      <c r="B37" s="1" t="s">
        <v>85</v>
      </c>
      <c r="D37" s="14">
        <f>AVERAGE(D6:D36)</f>
        <v>5855.2</v>
      </c>
      <c r="G37" s="15">
        <f>AVERAGE(G6:G36)</f>
        <v>365.28353154231206</v>
      </c>
      <c r="H37" s="9">
        <f>AVERAGE(H6:H36)</f>
        <v>-25.842666666666663</v>
      </c>
      <c r="I37" s="9">
        <f>AVERAGE(I6:I36)</f>
        <v>365.28353154231195</v>
      </c>
      <c r="J37" s="9"/>
      <c r="K37" s="9">
        <f>AVERAGE(K6:K36)</f>
        <v>365.28353154231206</v>
      </c>
      <c r="L37" s="2"/>
      <c r="M37" s="2"/>
    </row>
    <row r="38" spans="2:13">
      <c r="L38" s="2"/>
      <c r="M38" s="2"/>
    </row>
    <row r="39" spans="2:13">
      <c r="L39" s="2"/>
      <c r="M39" s="2"/>
    </row>
    <row r="40" spans="2:13">
      <c r="B40" s="20" t="s">
        <v>116</v>
      </c>
    </row>
    <row r="41" spans="2:13">
      <c r="B41" s="20" t="s">
        <v>117</v>
      </c>
    </row>
    <row r="42" spans="2:13">
      <c r="B42" s="20" t="s">
        <v>124</v>
      </c>
    </row>
  </sheetData>
  <phoneticPr fontId="4" type="noConversion"/>
  <pageMargins left="0.5" right="0.5" top="0.5" bottom="0.5" header="0" footer="0"/>
  <pageSetup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showOutlineSymbols="0" zoomScale="87" zoomScaleNormal="87" workbookViewId="0">
      <selection activeCell="G27" sqref="G27"/>
    </sheetView>
  </sheetViews>
  <sheetFormatPr defaultColWidth="9.6328125" defaultRowHeight="15"/>
  <cols>
    <col min="1" max="1" width="16.453125" style="10" customWidth="1"/>
    <col min="2" max="2" width="15.81640625" style="9" bestFit="1" customWidth="1"/>
    <col min="3" max="3" width="15.81640625" style="10" bestFit="1" customWidth="1"/>
    <col min="4" max="4" width="15.81640625" style="9" bestFit="1" customWidth="1"/>
    <col min="5" max="5" width="9.6328125" style="10"/>
    <col min="6" max="6" width="9.6328125" style="18"/>
    <col min="7" max="7" width="9.6328125" style="10" bestFit="1" customWidth="1"/>
    <col min="8" max="8" width="10.90625" style="10" customWidth="1"/>
    <col min="9" max="9" width="9.6328125" style="10"/>
    <col min="10" max="11" width="9.6328125" style="1"/>
    <col min="12" max="12" width="7.36328125" style="1" bestFit="1" customWidth="1"/>
    <col min="13" max="13" width="14.81640625" style="1" customWidth="1"/>
    <col min="14" max="14" width="18.36328125" style="1" bestFit="1" customWidth="1"/>
    <col min="15" max="16384" width="9.6328125" style="1"/>
  </cols>
  <sheetData>
    <row r="1" spans="1:17" ht="15.6">
      <c r="A1" s="37" t="s">
        <v>128</v>
      </c>
      <c r="D1" s="54"/>
      <c r="E1" s="31"/>
      <c r="G1" s="4"/>
      <c r="K1" s="55"/>
      <c r="L1" s="55"/>
      <c r="M1" s="43"/>
      <c r="N1" s="43"/>
    </row>
    <row r="2" spans="1:17" ht="15.6">
      <c r="A2" s="37"/>
      <c r="D2" s="54"/>
      <c r="K2" s="43"/>
      <c r="L2" s="43"/>
      <c r="M2" s="43"/>
      <c r="N2" s="56"/>
    </row>
    <row r="3" spans="1:17" ht="15.6">
      <c r="A3" s="60" t="s">
        <v>141</v>
      </c>
      <c r="B3" s="62" t="s">
        <v>141</v>
      </c>
      <c r="C3" s="60" t="s">
        <v>140</v>
      </c>
      <c r="D3" s="32" t="s">
        <v>140</v>
      </c>
      <c r="G3" s="2"/>
      <c r="K3" s="57"/>
      <c r="L3" s="44"/>
      <c r="M3" s="43"/>
      <c r="N3" s="56"/>
    </row>
    <row r="4" spans="1:17">
      <c r="A4" s="10" t="s">
        <v>154</v>
      </c>
      <c r="B4" s="9" t="s">
        <v>89</v>
      </c>
      <c r="C4" s="10" t="s">
        <v>154</v>
      </c>
      <c r="D4" s="9" t="s">
        <v>89</v>
      </c>
      <c r="G4" s="2"/>
      <c r="H4" s="34"/>
      <c r="I4" s="49"/>
      <c r="J4" s="26"/>
      <c r="K4" s="43"/>
      <c r="L4" s="44"/>
      <c r="M4" s="43"/>
      <c r="N4" s="56"/>
    </row>
    <row r="5" spans="1:17" ht="15.6">
      <c r="A5" s="10" t="s">
        <v>88</v>
      </c>
      <c r="B5" s="9" t="s">
        <v>155</v>
      </c>
      <c r="C5" s="10" t="s">
        <v>88</v>
      </c>
      <c r="D5" s="9" t="s">
        <v>155</v>
      </c>
      <c r="F5" s="61" t="s">
        <v>141</v>
      </c>
      <c r="G5" s="58"/>
      <c r="K5" s="43"/>
      <c r="L5" s="44"/>
      <c r="M5" s="43"/>
      <c r="N5" s="56"/>
      <c r="P5" s="26"/>
    </row>
    <row r="6" spans="1:17">
      <c r="A6" s="45">
        <v>0.65</v>
      </c>
      <c r="B6" s="58">
        <v>388.09</v>
      </c>
      <c r="C6" s="45">
        <v>0.46</v>
      </c>
      <c r="D6" s="46">
        <v>340.61</v>
      </c>
      <c r="F6" s="26" t="s">
        <v>118</v>
      </c>
      <c r="G6" s="1"/>
      <c r="K6" s="43"/>
      <c r="L6" s="44"/>
      <c r="M6" s="43"/>
      <c r="N6" s="56"/>
      <c r="P6" s="26"/>
    </row>
    <row r="7" spans="1:17">
      <c r="A7" s="45">
        <v>1.8049999999999999</v>
      </c>
      <c r="B7" s="58">
        <v>496.63</v>
      </c>
      <c r="C7" s="45">
        <v>1.4650000000000001</v>
      </c>
      <c r="D7" s="46">
        <v>447.76</v>
      </c>
      <c r="F7" s="26" t="s">
        <v>119</v>
      </c>
      <c r="G7" s="1"/>
      <c r="L7" s="2"/>
    </row>
    <row r="8" spans="1:17">
      <c r="A8" s="45">
        <v>2.855</v>
      </c>
      <c r="B8" s="58">
        <v>429.15</v>
      </c>
      <c r="C8" s="45">
        <v>2.54</v>
      </c>
      <c r="D8" s="46">
        <v>424.22</v>
      </c>
      <c r="F8" s="1" t="s">
        <v>149</v>
      </c>
      <c r="G8" s="1">
        <v>407.15469999999999</v>
      </c>
      <c r="L8" s="2"/>
      <c r="N8" s="26"/>
    </row>
    <row r="9" spans="1:17">
      <c r="A9" s="45">
        <v>3.9249999999999998</v>
      </c>
      <c r="B9" s="58">
        <v>551.22</v>
      </c>
      <c r="C9" s="45">
        <v>3.5550000000000002</v>
      </c>
      <c r="D9" s="46">
        <v>492.69</v>
      </c>
      <c r="F9" s="1" t="s">
        <v>150</v>
      </c>
      <c r="G9" s="1">
        <v>18.264299999999999</v>
      </c>
      <c r="K9" s="2"/>
      <c r="L9" s="2"/>
      <c r="N9" s="26"/>
    </row>
    <row r="10" spans="1:17">
      <c r="A10" s="45">
        <v>4.9550000000000001</v>
      </c>
      <c r="B10" s="58">
        <v>441.67</v>
      </c>
      <c r="C10" s="45">
        <v>4.5549999999999997</v>
      </c>
      <c r="D10" s="46">
        <v>481.72</v>
      </c>
      <c r="F10" s="1" t="s">
        <v>151</v>
      </c>
      <c r="G10" s="1">
        <v>-0.42115999999999998</v>
      </c>
      <c r="K10" s="2"/>
      <c r="L10" s="2"/>
      <c r="N10" s="26"/>
      <c r="Q10" s="59"/>
    </row>
    <row r="11" spans="1:17">
      <c r="A11" s="45">
        <v>5.96</v>
      </c>
      <c r="B11" s="58">
        <v>467.18</v>
      </c>
      <c r="C11" s="45">
        <v>5.5949999999999998</v>
      </c>
      <c r="D11" s="46">
        <v>469.74</v>
      </c>
      <c r="F11" s="1" t="s">
        <v>32</v>
      </c>
      <c r="G11" s="59">
        <v>6.2261299999999999E-3</v>
      </c>
      <c r="K11" s="2"/>
      <c r="L11" s="2"/>
      <c r="N11" s="26"/>
      <c r="Q11" s="59"/>
    </row>
    <row r="12" spans="1:17">
      <c r="A12" s="45">
        <v>6.91</v>
      </c>
      <c r="B12" s="58">
        <v>513.9</v>
      </c>
      <c r="C12" s="45">
        <v>6.625</v>
      </c>
      <c r="D12" s="46">
        <v>537.61</v>
      </c>
      <c r="F12" s="1" t="s">
        <v>152</v>
      </c>
      <c r="G12" s="59">
        <v>-4.764729E-5</v>
      </c>
      <c r="K12" s="2"/>
      <c r="L12" s="2"/>
      <c r="N12" s="26"/>
    </row>
    <row r="13" spans="1:17">
      <c r="A13" s="45">
        <v>7.8849999999999998</v>
      </c>
      <c r="B13" s="58">
        <v>507.63</v>
      </c>
      <c r="C13" s="45">
        <v>7.585</v>
      </c>
      <c r="D13" s="46">
        <v>572.84</v>
      </c>
      <c r="F13" s="1" t="s">
        <v>153</v>
      </c>
      <c r="G13" s="1">
        <v>0.96889999999999998</v>
      </c>
      <c r="K13" s="2"/>
      <c r="L13" s="2"/>
      <c r="N13" s="26"/>
    </row>
    <row r="14" spans="1:17">
      <c r="A14" s="45">
        <v>8.94</v>
      </c>
      <c r="B14" s="58">
        <v>553.91</v>
      </c>
      <c r="C14" s="45">
        <v>8.5250000000000004</v>
      </c>
      <c r="D14" s="46">
        <v>519.28</v>
      </c>
      <c r="G14" s="58"/>
      <c r="K14" s="2"/>
      <c r="L14" s="2"/>
      <c r="N14" s="26"/>
    </row>
    <row r="15" spans="1:17" ht="15.6">
      <c r="A15" s="45">
        <v>10.005000000000001</v>
      </c>
      <c r="B15" s="58">
        <v>586.54</v>
      </c>
      <c r="C15" s="45">
        <v>9.5150000000000006</v>
      </c>
      <c r="D15" s="46">
        <v>501.13</v>
      </c>
      <c r="F15" s="61" t="s">
        <v>140</v>
      </c>
      <c r="G15" s="58"/>
      <c r="K15" s="2"/>
      <c r="L15" s="2"/>
      <c r="N15" s="26"/>
    </row>
    <row r="16" spans="1:17">
      <c r="A16" s="45">
        <v>11.05</v>
      </c>
      <c r="B16" s="58">
        <v>534.9</v>
      </c>
      <c r="C16" s="45">
        <v>10.52</v>
      </c>
      <c r="D16" s="46">
        <v>571.04999999999995</v>
      </c>
      <c r="F16" s="26" t="s">
        <v>118</v>
      </c>
      <c r="G16" s="1"/>
      <c r="K16" s="2"/>
      <c r="L16" s="2"/>
    </row>
    <row r="17" spans="1:20">
      <c r="A17" s="45">
        <v>12.065</v>
      </c>
      <c r="B17" s="58">
        <v>561.78</v>
      </c>
      <c r="C17" s="45">
        <v>11.535</v>
      </c>
      <c r="D17" s="46">
        <v>579.08000000000004</v>
      </c>
      <c r="F17" s="26" t="s">
        <v>119</v>
      </c>
      <c r="G17" s="1"/>
      <c r="K17" s="2"/>
      <c r="L17" s="2"/>
    </row>
    <row r="18" spans="1:20">
      <c r="A18" s="45">
        <v>13.085000000000001</v>
      </c>
      <c r="B18" s="58">
        <v>576.55999999999995</v>
      </c>
      <c r="C18" s="45">
        <v>12.545</v>
      </c>
      <c r="D18" s="46">
        <v>610.02</v>
      </c>
      <c r="F18" s="1" t="s">
        <v>149</v>
      </c>
      <c r="G18" s="1">
        <v>329.22949999999997</v>
      </c>
      <c r="K18" s="2"/>
      <c r="L18" s="2"/>
    </row>
    <row r="19" spans="1:20">
      <c r="A19" s="45">
        <v>14.105</v>
      </c>
      <c r="B19" s="58">
        <v>571.51</v>
      </c>
      <c r="C19" s="45">
        <v>13.545</v>
      </c>
      <c r="D19" s="46">
        <v>578.5</v>
      </c>
      <c r="F19" s="1" t="s">
        <v>150</v>
      </c>
      <c r="G19" s="1">
        <v>66.384500000000003</v>
      </c>
      <c r="K19" s="2"/>
      <c r="L19" s="2"/>
    </row>
    <row r="20" spans="1:20">
      <c r="A20" s="45">
        <v>15.14</v>
      </c>
      <c r="B20" s="58">
        <v>648.71</v>
      </c>
      <c r="C20" s="45">
        <v>14.525</v>
      </c>
      <c r="D20" s="46">
        <v>611.09</v>
      </c>
      <c r="F20" s="1" t="s">
        <v>151</v>
      </c>
      <c r="G20" s="1">
        <v>-9.1267999999999994</v>
      </c>
      <c r="K20" s="2"/>
      <c r="L20" s="2"/>
    </row>
    <row r="21" spans="1:20">
      <c r="A21" s="45">
        <v>16.14</v>
      </c>
      <c r="B21" s="58">
        <v>593.21</v>
      </c>
      <c r="C21" s="45">
        <v>15.5</v>
      </c>
      <c r="D21" s="46">
        <v>630.98</v>
      </c>
      <c r="F21" s="1" t="s">
        <v>32</v>
      </c>
      <c r="G21" s="1">
        <v>0.60409999999999997</v>
      </c>
      <c r="K21" s="2"/>
      <c r="L21" s="2"/>
    </row>
    <row r="22" spans="1:20">
      <c r="A22" s="45">
        <v>17.12</v>
      </c>
      <c r="B22" s="58">
        <v>612.98</v>
      </c>
      <c r="C22" s="45">
        <v>16.484999999999999</v>
      </c>
      <c r="D22" s="46">
        <v>619.47</v>
      </c>
      <c r="F22" s="1" t="s">
        <v>152</v>
      </c>
      <c r="G22" s="1">
        <v>-1.3339999999999999E-2</v>
      </c>
      <c r="K22" s="2"/>
      <c r="L22" s="2"/>
    </row>
    <row r="23" spans="1:20">
      <c r="A23" s="45">
        <v>18.14</v>
      </c>
      <c r="B23" s="58">
        <v>645.78</v>
      </c>
      <c r="C23" s="45">
        <v>17.495000000000001</v>
      </c>
      <c r="D23" s="46">
        <v>662.47</v>
      </c>
      <c r="F23" s="1" t="s">
        <v>153</v>
      </c>
      <c r="G23" s="1">
        <v>0.92700000000000005</v>
      </c>
      <c r="K23" s="2"/>
      <c r="L23" s="2"/>
      <c r="N23" s="34"/>
      <c r="O23" s="49"/>
      <c r="P23" s="48"/>
      <c r="Q23" s="48"/>
      <c r="R23" s="49"/>
      <c r="S23" s="51"/>
      <c r="T23" s="49"/>
    </row>
    <row r="24" spans="1:20" ht="15.6">
      <c r="A24" s="45">
        <v>19.175000000000001</v>
      </c>
      <c r="B24" s="58">
        <v>637.83000000000004</v>
      </c>
      <c r="C24" s="45">
        <v>18.54</v>
      </c>
      <c r="D24" s="46">
        <v>672.79</v>
      </c>
      <c r="G24" s="58"/>
      <c r="K24" s="2"/>
      <c r="L24" s="2"/>
      <c r="N24" s="49"/>
      <c r="O24" s="50"/>
      <c r="P24" s="48"/>
      <c r="Q24" s="48"/>
      <c r="R24" s="49"/>
      <c r="S24" s="51"/>
      <c r="T24" s="49"/>
    </row>
    <row r="25" spans="1:20">
      <c r="A25" s="45">
        <v>20.22</v>
      </c>
      <c r="B25" s="58">
        <v>651.55999999999995</v>
      </c>
      <c r="C25" s="45">
        <v>19.559999999999999</v>
      </c>
      <c r="D25" s="46">
        <v>661.93</v>
      </c>
      <c r="G25" s="58"/>
      <c r="K25" s="2"/>
      <c r="N25" s="49"/>
      <c r="O25" s="52"/>
      <c r="P25" s="48"/>
      <c r="Q25" s="48"/>
      <c r="R25" s="49"/>
      <c r="S25" s="51"/>
      <c r="T25" s="53"/>
    </row>
    <row r="26" spans="1:20">
      <c r="A26" s="45">
        <v>21.26</v>
      </c>
      <c r="B26" s="58">
        <v>675.21</v>
      </c>
      <c r="C26" s="45"/>
      <c r="D26" s="46"/>
      <c r="G26" s="58"/>
      <c r="K26" s="20"/>
      <c r="N26" s="49"/>
      <c r="O26" s="52"/>
      <c r="P26" s="48"/>
      <c r="Q26" s="48"/>
      <c r="R26" s="49"/>
      <c r="S26" s="51"/>
      <c r="T26" s="53"/>
    </row>
    <row r="27" spans="1:20">
      <c r="A27" s="45">
        <v>22.305</v>
      </c>
      <c r="B27" s="58">
        <v>662.34</v>
      </c>
      <c r="C27" s="45"/>
      <c r="D27" s="46"/>
      <c r="G27" s="46"/>
      <c r="N27" s="49"/>
      <c r="O27" s="52"/>
      <c r="P27" s="48"/>
      <c r="Q27" s="48"/>
      <c r="R27" s="49"/>
      <c r="S27" s="51"/>
      <c r="T27" s="53"/>
    </row>
    <row r="28" spans="1:20">
      <c r="A28" s="45">
        <v>23.36</v>
      </c>
      <c r="B28" s="46">
        <v>675.19</v>
      </c>
      <c r="C28" s="45"/>
      <c r="D28" s="46"/>
      <c r="G28" s="46"/>
      <c r="N28" s="49"/>
      <c r="O28" s="52"/>
      <c r="P28" s="48"/>
      <c r="Q28" s="48"/>
      <c r="R28" s="49"/>
      <c r="S28" s="51"/>
      <c r="T28" s="53"/>
    </row>
    <row r="29" spans="1:20">
      <c r="A29" s="45">
        <v>24.39</v>
      </c>
      <c r="B29" s="46">
        <v>694.76</v>
      </c>
      <c r="C29" s="45"/>
      <c r="D29" s="46"/>
      <c r="G29" s="46"/>
      <c r="N29" s="49"/>
      <c r="O29" s="52"/>
      <c r="P29" s="48"/>
      <c r="Q29" s="48"/>
      <c r="R29" s="49"/>
      <c r="S29" s="51"/>
      <c r="T29" s="53"/>
    </row>
    <row r="30" spans="1:20">
      <c r="A30" s="45">
        <v>25.425000000000001</v>
      </c>
      <c r="B30" s="46">
        <v>744.48</v>
      </c>
      <c r="C30" s="45"/>
      <c r="D30" s="46"/>
      <c r="G30" s="46"/>
      <c r="K30" s="2"/>
      <c r="N30" s="49"/>
      <c r="O30" s="52"/>
      <c r="P30" s="48"/>
      <c r="Q30" s="48"/>
      <c r="R30" s="49"/>
      <c r="S30" s="51"/>
      <c r="T30" s="53"/>
    </row>
    <row r="31" spans="1:20">
      <c r="A31" s="45">
        <v>26.465</v>
      </c>
      <c r="B31" s="46">
        <v>650.65</v>
      </c>
      <c r="C31" s="45"/>
      <c r="D31" s="46"/>
      <c r="G31" s="46"/>
      <c r="K31" s="2"/>
    </row>
    <row r="32" spans="1:20">
      <c r="A32" s="45">
        <v>27.475000000000001</v>
      </c>
      <c r="B32" s="46">
        <v>679.21</v>
      </c>
      <c r="C32" s="45"/>
      <c r="D32" s="46"/>
      <c r="G32" s="46"/>
      <c r="K32" s="10"/>
    </row>
    <row r="33" spans="1:11">
      <c r="A33" s="45">
        <v>28.434999999999999</v>
      </c>
      <c r="B33" s="46">
        <v>750.91</v>
      </c>
      <c r="C33" s="45"/>
      <c r="D33" s="46"/>
      <c r="G33" s="46"/>
      <c r="K33" s="2"/>
    </row>
    <row r="34" spans="1:11">
      <c r="A34" s="45">
        <v>29.465</v>
      </c>
      <c r="B34" s="46">
        <v>721.18</v>
      </c>
      <c r="C34" s="45"/>
      <c r="D34" s="46"/>
      <c r="G34" s="46"/>
    </row>
    <row r="35" spans="1:11">
      <c r="A35" s="45">
        <v>30.54</v>
      </c>
      <c r="B35" s="46">
        <v>732.94</v>
      </c>
      <c r="C35" s="45"/>
      <c r="D35" s="46"/>
      <c r="G35" s="46"/>
    </row>
    <row r="36" spans="1:11">
      <c r="A36" s="45">
        <v>31.56</v>
      </c>
      <c r="B36" s="46">
        <v>688.87</v>
      </c>
      <c r="C36" s="45"/>
      <c r="D36" s="46"/>
      <c r="G36" s="46"/>
    </row>
    <row r="37" spans="1:11">
      <c r="A37" s="45">
        <v>32.594999999999999</v>
      </c>
      <c r="B37" s="46">
        <v>690.1</v>
      </c>
      <c r="C37" s="45"/>
      <c r="D37" s="46"/>
      <c r="G37" s="46"/>
    </row>
    <row r="38" spans="1:11">
      <c r="A38" s="45">
        <v>33.630000000000003</v>
      </c>
      <c r="B38" s="46">
        <v>708.26</v>
      </c>
      <c r="C38" s="45"/>
      <c r="D38" s="46"/>
      <c r="G38" s="46"/>
    </row>
    <row r="39" spans="1:11">
      <c r="A39" s="45">
        <v>34.68</v>
      </c>
      <c r="B39" s="46">
        <v>739.01</v>
      </c>
      <c r="C39" s="45"/>
      <c r="D39" s="46"/>
      <c r="G39" s="46"/>
    </row>
    <row r="40" spans="1:11">
      <c r="A40" s="45">
        <v>35.71</v>
      </c>
      <c r="B40" s="46">
        <v>747.09</v>
      </c>
      <c r="C40" s="45"/>
      <c r="D40" s="46"/>
      <c r="G40" s="46"/>
    </row>
    <row r="41" spans="1:11">
      <c r="A41" s="45">
        <v>36.72</v>
      </c>
      <c r="B41" s="46">
        <v>723.54</v>
      </c>
      <c r="C41" s="45"/>
      <c r="D41" s="46"/>
      <c r="G41" s="46"/>
    </row>
    <row r="42" spans="1:11">
      <c r="A42" s="45">
        <v>37.74</v>
      </c>
      <c r="B42" s="46">
        <v>747.56</v>
      </c>
      <c r="C42" s="45"/>
      <c r="D42" s="46"/>
      <c r="G42" s="46"/>
    </row>
    <row r="43" spans="1:11">
      <c r="A43" s="45">
        <v>38.755000000000003</v>
      </c>
      <c r="B43" s="46">
        <v>754.75</v>
      </c>
      <c r="C43" s="45"/>
      <c r="D43" s="46"/>
      <c r="G43" s="46"/>
    </row>
    <row r="44" spans="1:11">
      <c r="A44" s="45">
        <v>39.770000000000003</v>
      </c>
      <c r="B44" s="46">
        <v>753.22</v>
      </c>
      <c r="C44" s="45"/>
      <c r="D44" s="46"/>
      <c r="G44" s="46"/>
    </row>
    <row r="45" spans="1:11">
      <c r="A45" s="45">
        <v>40.765000000000001</v>
      </c>
      <c r="B45" s="46">
        <v>734.35</v>
      </c>
      <c r="C45" s="45"/>
      <c r="D45" s="46"/>
      <c r="G45" s="46"/>
    </row>
    <row r="46" spans="1:11">
      <c r="A46" s="45">
        <v>41.78</v>
      </c>
      <c r="B46" s="46">
        <v>744.87</v>
      </c>
      <c r="C46" s="45"/>
      <c r="D46" s="46"/>
      <c r="G46" s="46"/>
    </row>
    <row r="47" spans="1:11">
      <c r="A47" s="45">
        <v>42.79</v>
      </c>
      <c r="B47" s="46">
        <v>768.48</v>
      </c>
      <c r="C47" s="45"/>
      <c r="D47" s="46"/>
      <c r="G47" s="46"/>
    </row>
    <row r="48" spans="1:11">
      <c r="A48" s="45">
        <v>43.72</v>
      </c>
      <c r="B48" s="46">
        <v>758.67</v>
      </c>
      <c r="C48" s="45"/>
      <c r="D48" s="46"/>
      <c r="G48" s="46"/>
    </row>
    <row r="49" spans="1:7">
      <c r="A49" s="45">
        <v>44.66</v>
      </c>
      <c r="B49" s="46">
        <v>786.67</v>
      </c>
      <c r="C49" s="45"/>
      <c r="D49" s="46"/>
      <c r="G49" s="46"/>
    </row>
    <row r="50" spans="1:7">
      <c r="A50" s="45">
        <v>45.68</v>
      </c>
      <c r="B50" s="46">
        <v>759.74</v>
      </c>
      <c r="C50" s="45"/>
      <c r="D50" s="46"/>
      <c r="G50" s="46"/>
    </row>
    <row r="51" spans="1:7">
      <c r="A51" s="45">
        <v>46.744999999999997</v>
      </c>
      <c r="B51" s="46">
        <v>765.37</v>
      </c>
      <c r="C51" s="45"/>
      <c r="D51" s="46"/>
      <c r="G51" s="46"/>
    </row>
    <row r="52" spans="1:7">
      <c r="A52" s="45">
        <v>48.835000000000001</v>
      </c>
      <c r="B52" s="46">
        <v>766.57</v>
      </c>
      <c r="C52" s="45"/>
      <c r="D52" s="46"/>
      <c r="G52" s="46"/>
    </row>
    <row r="53" spans="1:7">
      <c r="A53" s="45">
        <v>50.825000000000003</v>
      </c>
      <c r="B53" s="46">
        <v>760.73</v>
      </c>
      <c r="C53" s="45"/>
      <c r="D53" s="46"/>
      <c r="G53" s="46"/>
    </row>
    <row r="54" spans="1:7">
      <c r="A54" s="45">
        <v>51.854999999999997</v>
      </c>
      <c r="B54" s="46">
        <v>773.3</v>
      </c>
      <c r="C54" s="45"/>
      <c r="D54" s="46"/>
      <c r="G54" s="46"/>
    </row>
    <row r="55" spans="1:7">
      <c r="A55" s="45">
        <v>52.89</v>
      </c>
      <c r="B55" s="46">
        <v>806.76</v>
      </c>
      <c r="C55" s="45"/>
      <c r="D55" s="46"/>
      <c r="G55" s="46"/>
    </row>
    <row r="56" spans="1:7">
      <c r="A56" s="45">
        <v>53.93</v>
      </c>
      <c r="B56" s="46">
        <v>820.69</v>
      </c>
      <c r="C56" s="45"/>
      <c r="D56" s="46"/>
      <c r="G56" s="46"/>
    </row>
    <row r="57" spans="1:7">
      <c r="A57" s="45">
        <v>54.895000000000003</v>
      </c>
      <c r="B57" s="46">
        <v>829.29</v>
      </c>
      <c r="C57" s="45"/>
      <c r="D57" s="46"/>
      <c r="G57" s="46"/>
    </row>
    <row r="58" spans="1:7">
      <c r="A58" s="45">
        <v>55.86</v>
      </c>
      <c r="B58" s="46">
        <v>837.61</v>
      </c>
      <c r="C58" s="45"/>
      <c r="D58" s="46"/>
      <c r="G58" s="46"/>
    </row>
    <row r="59" spans="1:7">
      <c r="A59" s="45">
        <v>57.965000000000003</v>
      </c>
      <c r="B59" s="46">
        <v>846.15</v>
      </c>
      <c r="C59" s="45"/>
      <c r="D59" s="46"/>
      <c r="G59" s="46"/>
    </row>
    <row r="60" spans="1:7">
      <c r="A60" s="45">
        <v>58.99</v>
      </c>
      <c r="B60" s="46">
        <v>824.83</v>
      </c>
      <c r="C60" s="45"/>
      <c r="D60" s="46"/>
      <c r="G60" s="46"/>
    </row>
    <row r="61" spans="1:7">
      <c r="A61" s="45">
        <v>60.005000000000003</v>
      </c>
      <c r="B61" s="46">
        <v>822.06</v>
      </c>
      <c r="C61" s="45"/>
      <c r="D61" s="46"/>
      <c r="G61" s="46"/>
    </row>
    <row r="62" spans="1:7">
      <c r="A62" s="45">
        <v>61.02</v>
      </c>
      <c r="B62" s="46">
        <v>849.21</v>
      </c>
      <c r="C62" s="45"/>
      <c r="D62" s="46"/>
      <c r="G62" s="46"/>
    </row>
    <row r="63" spans="1:7">
      <c r="A63" s="45">
        <v>61.99</v>
      </c>
      <c r="B63" s="46">
        <v>852.44</v>
      </c>
      <c r="C63" s="45"/>
      <c r="D63" s="46"/>
      <c r="G63" s="46"/>
    </row>
    <row r="64" spans="1:7">
      <c r="A64" s="45">
        <v>62.96</v>
      </c>
      <c r="B64" s="46">
        <v>847.93</v>
      </c>
      <c r="C64" s="45"/>
      <c r="D64" s="46"/>
      <c r="G64" s="46"/>
    </row>
    <row r="65" spans="1:7">
      <c r="A65" s="45">
        <v>63.975000000000001</v>
      </c>
      <c r="B65" s="46">
        <v>821.42</v>
      </c>
      <c r="C65" s="45"/>
      <c r="D65" s="46"/>
      <c r="G65" s="46"/>
    </row>
    <row r="66" spans="1:7">
      <c r="A66" s="45">
        <v>64.959999999999994</v>
      </c>
      <c r="B66" s="46">
        <v>856.96</v>
      </c>
      <c r="C66" s="45"/>
      <c r="D66" s="46"/>
      <c r="G66" s="46"/>
    </row>
    <row r="67" spans="1:7">
      <c r="A67" s="45">
        <v>65.954999999999998</v>
      </c>
      <c r="B67" s="46">
        <v>859.2</v>
      </c>
      <c r="C67" s="45"/>
      <c r="D67" s="46"/>
      <c r="G67" s="46"/>
    </row>
    <row r="68" spans="1:7">
      <c r="A68" s="45">
        <v>66.94</v>
      </c>
      <c r="B68" s="46">
        <v>862.69</v>
      </c>
      <c r="C68" s="45"/>
      <c r="D68" s="46"/>
      <c r="G68" s="46"/>
    </row>
    <row r="69" spans="1:7">
      <c r="A69" s="45">
        <v>67.905000000000001</v>
      </c>
      <c r="B69" s="46">
        <v>861.17</v>
      </c>
      <c r="C69" s="45"/>
      <c r="D69" s="46"/>
      <c r="G69" s="46"/>
    </row>
    <row r="70" spans="1:7">
      <c r="A70" s="45">
        <v>68.885000000000005</v>
      </c>
      <c r="B70" s="46">
        <v>813.49</v>
      </c>
      <c r="C70" s="45"/>
      <c r="D70" s="46"/>
      <c r="G70" s="46"/>
    </row>
    <row r="71" spans="1:7">
      <c r="A71" s="45">
        <v>69.900000000000006</v>
      </c>
      <c r="B71" s="46">
        <v>843.12</v>
      </c>
      <c r="C71" s="45"/>
      <c r="D71" s="46"/>
      <c r="G71" s="46"/>
    </row>
    <row r="72" spans="1:7">
      <c r="A72" s="45">
        <v>70.94</v>
      </c>
      <c r="B72" s="46">
        <v>864.27</v>
      </c>
      <c r="C72" s="45"/>
      <c r="D72" s="46"/>
      <c r="G72" s="46"/>
    </row>
    <row r="73" spans="1:7">
      <c r="A73" s="45">
        <v>71.97</v>
      </c>
      <c r="B73" s="46">
        <v>832.81</v>
      </c>
      <c r="C73" s="45"/>
      <c r="D73" s="46"/>
      <c r="G73" s="46"/>
    </row>
    <row r="74" spans="1:7">
      <c r="A74" s="45">
        <v>73.015000000000001</v>
      </c>
      <c r="B74" s="46">
        <v>845.67</v>
      </c>
      <c r="C74" s="45"/>
      <c r="D74" s="46"/>
      <c r="G74" s="46"/>
    </row>
    <row r="75" spans="1:7">
      <c r="A75" s="45">
        <v>74.025000000000006</v>
      </c>
      <c r="B75" s="46">
        <v>844.09</v>
      </c>
      <c r="C75" s="45"/>
      <c r="D75" s="46"/>
      <c r="G75" s="46"/>
    </row>
    <row r="76" spans="1:7">
      <c r="A76" s="45">
        <v>75.97</v>
      </c>
      <c r="B76" s="46">
        <v>864.19</v>
      </c>
      <c r="C76" s="45"/>
      <c r="D76" s="46"/>
      <c r="G76" s="46"/>
    </row>
    <row r="77" spans="1:7">
      <c r="A77" s="45">
        <v>76.965000000000003</v>
      </c>
      <c r="B77" s="46">
        <v>840.17</v>
      </c>
      <c r="C77" s="45"/>
      <c r="D77" s="46"/>
      <c r="G77" s="46"/>
    </row>
    <row r="78" spans="1:7">
      <c r="A78" s="45">
        <v>77.915000000000006</v>
      </c>
      <c r="B78" s="46">
        <v>865.02</v>
      </c>
      <c r="C78" s="45"/>
      <c r="D78" s="46"/>
      <c r="G78" s="46"/>
    </row>
    <row r="79" spans="1:7">
      <c r="A79" s="45">
        <v>78.905000000000001</v>
      </c>
      <c r="B79" s="46">
        <v>840.14</v>
      </c>
      <c r="C79" s="45"/>
      <c r="D79" s="46"/>
      <c r="G79" s="46"/>
    </row>
    <row r="80" spans="1:7">
      <c r="A80" s="45">
        <v>79.94</v>
      </c>
      <c r="B80" s="46">
        <v>883.32</v>
      </c>
      <c r="C80" s="45"/>
      <c r="D80" s="46"/>
      <c r="G80" s="46"/>
    </row>
    <row r="81" spans="1:7">
      <c r="A81" s="45">
        <v>80.97</v>
      </c>
      <c r="B81" s="46">
        <v>853.87</v>
      </c>
      <c r="C81" s="45"/>
      <c r="D81" s="46"/>
      <c r="G81" s="46"/>
    </row>
    <row r="82" spans="1:7">
      <c r="A82" s="45">
        <v>82.02</v>
      </c>
      <c r="B82" s="46">
        <v>860.76</v>
      </c>
      <c r="C82" s="45"/>
      <c r="D82" s="46"/>
      <c r="G82" s="46"/>
    </row>
    <row r="83" spans="1:7">
      <c r="A83" s="45">
        <v>83.06</v>
      </c>
      <c r="B83" s="46">
        <v>867.11</v>
      </c>
      <c r="C83" s="45"/>
      <c r="D83" s="46"/>
      <c r="G83" s="46"/>
    </row>
    <row r="84" spans="1:7">
      <c r="A84" s="45">
        <v>84.1</v>
      </c>
      <c r="B84" s="46">
        <v>896.45</v>
      </c>
      <c r="C84" s="45"/>
      <c r="D84" s="46"/>
      <c r="G84" s="46"/>
    </row>
    <row r="85" spans="1:7">
      <c r="A85" s="45">
        <v>85.14</v>
      </c>
      <c r="B85" s="46">
        <v>874.45</v>
      </c>
      <c r="C85" s="45"/>
      <c r="D85" s="46"/>
      <c r="G85" s="46"/>
    </row>
    <row r="86" spans="1:7">
      <c r="A86" s="45">
        <v>86.16</v>
      </c>
      <c r="B86" s="46">
        <v>878.19</v>
      </c>
      <c r="C86" s="45"/>
      <c r="D86" s="46"/>
      <c r="G86" s="46"/>
    </row>
    <row r="87" spans="1:7">
      <c r="A87" s="45">
        <v>87.194999999999993</v>
      </c>
      <c r="B87" s="46">
        <v>878.06</v>
      </c>
      <c r="C87" s="45"/>
      <c r="D87" s="46"/>
      <c r="G87" s="46"/>
    </row>
    <row r="88" spans="1:7">
      <c r="A88" s="45">
        <v>88.26</v>
      </c>
      <c r="B88" s="46">
        <v>884.87</v>
      </c>
      <c r="C88" s="45"/>
      <c r="D88" s="46"/>
      <c r="G88" s="46"/>
    </row>
    <row r="89" spans="1:7">
      <c r="A89" s="45">
        <v>89.31</v>
      </c>
      <c r="B89" s="46">
        <v>893.06</v>
      </c>
      <c r="C89" s="45"/>
      <c r="D89" s="46"/>
      <c r="G89" s="46"/>
    </row>
    <row r="90" spans="1:7">
      <c r="A90" s="45">
        <v>91.344999999999999</v>
      </c>
      <c r="B90" s="46">
        <v>883.04</v>
      </c>
      <c r="C90" s="45"/>
      <c r="D90" s="46"/>
      <c r="G90" s="46"/>
    </row>
    <row r="91" spans="1:7">
      <c r="A91" s="45">
        <v>93.364999999999995</v>
      </c>
      <c r="B91" s="46">
        <v>887.57</v>
      </c>
      <c r="C91" s="45"/>
      <c r="D91" s="46"/>
      <c r="G91" s="46"/>
    </row>
    <row r="92" spans="1:7">
      <c r="A92" s="45">
        <v>94.364999999999995</v>
      </c>
      <c r="B92" s="46">
        <v>894.23</v>
      </c>
      <c r="C92" s="45"/>
      <c r="D92" s="46"/>
      <c r="G92" s="46"/>
    </row>
    <row r="93" spans="1:7">
      <c r="A93" s="45">
        <v>95.39</v>
      </c>
      <c r="B93" s="46">
        <v>851.31</v>
      </c>
      <c r="C93" s="45"/>
      <c r="D93" s="46"/>
      <c r="G93" s="46"/>
    </row>
    <row r="94" spans="1:7">
      <c r="A94" s="45">
        <v>96.42</v>
      </c>
      <c r="B94" s="46">
        <v>908.9</v>
      </c>
      <c r="C94" s="45"/>
      <c r="D94" s="46"/>
      <c r="G94" s="46"/>
    </row>
    <row r="95" spans="1:7">
      <c r="A95" s="45">
        <v>97.394999999999996</v>
      </c>
      <c r="B95" s="46">
        <v>909.81</v>
      </c>
      <c r="C95" s="45"/>
      <c r="D95" s="46"/>
      <c r="G95" s="46"/>
    </row>
    <row r="96" spans="1:7">
      <c r="A96" s="45">
        <v>98.39</v>
      </c>
      <c r="B96" s="46">
        <v>909.53</v>
      </c>
      <c r="C96" s="45"/>
      <c r="D96" s="46"/>
      <c r="G96" s="46"/>
    </row>
    <row r="97" spans="1:7">
      <c r="A97" s="45">
        <v>99.4</v>
      </c>
      <c r="B97" s="46">
        <v>916.87</v>
      </c>
      <c r="C97" s="45"/>
      <c r="D97" s="46"/>
      <c r="G97" s="46"/>
    </row>
    <row r="98" spans="1:7">
      <c r="A98" s="45">
        <v>100.41500000000001</v>
      </c>
      <c r="B98" s="46">
        <v>900.2</v>
      </c>
      <c r="C98" s="45"/>
      <c r="D98" s="46"/>
      <c r="G98" s="46"/>
    </row>
    <row r="99" spans="1:7">
      <c r="A99" s="45">
        <v>101.39</v>
      </c>
      <c r="B99" s="46">
        <v>862.69</v>
      </c>
      <c r="C99" s="45"/>
      <c r="D99" s="46"/>
      <c r="G99" s="46"/>
    </row>
    <row r="100" spans="1:7">
      <c r="A100" s="45">
        <v>103.285</v>
      </c>
      <c r="B100" s="46">
        <v>858.23</v>
      </c>
      <c r="C100" s="45"/>
      <c r="D100" s="46"/>
      <c r="G100" s="46"/>
    </row>
    <row r="101" spans="1:7">
      <c r="A101" s="45">
        <v>104.31</v>
      </c>
      <c r="B101" s="46">
        <v>896.45</v>
      </c>
      <c r="C101" s="45"/>
      <c r="D101" s="46"/>
      <c r="G101" s="46"/>
    </row>
    <row r="102" spans="1:7">
      <c r="A102" s="45">
        <v>107.30500000000001</v>
      </c>
      <c r="B102" s="46">
        <v>898.82</v>
      </c>
      <c r="C102" s="45"/>
      <c r="D102" s="46"/>
      <c r="G102" s="46"/>
    </row>
    <row r="103" spans="1:7">
      <c r="A103" s="45">
        <v>115.24</v>
      </c>
      <c r="B103" s="46">
        <v>903.32</v>
      </c>
      <c r="C103" s="45"/>
      <c r="D103" s="46"/>
      <c r="G103" s="46"/>
    </row>
    <row r="104" spans="1:7">
      <c r="A104" s="45">
        <v>118.19</v>
      </c>
      <c r="B104" s="46">
        <v>908.29</v>
      </c>
      <c r="C104" s="45"/>
      <c r="D104" s="46"/>
      <c r="G104" s="46"/>
    </row>
    <row r="105" spans="1:7">
      <c r="A105" s="19">
        <v>119.63500000000001</v>
      </c>
      <c r="B105" s="23">
        <v>912.94</v>
      </c>
      <c r="C105" s="45"/>
      <c r="D105" s="46"/>
    </row>
    <row r="106" spans="1:7">
      <c r="B106" s="46"/>
    </row>
  </sheetData>
  <phoneticPr fontId="4" type="noConversion"/>
  <pageMargins left="0.5" right="0.5" top="0.5" bottom="0.5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9"/>
  <sheetViews>
    <sheetView zoomScale="80" zoomScaleNormal="80" workbookViewId="0">
      <selection activeCell="K15" sqref="K15"/>
    </sheetView>
  </sheetViews>
  <sheetFormatPr defaultRowHeight="15"/>
  <cols>
    <col min="1" max="1" width="8.90625" style="19" customWidth="1"/>
    <col min="2" max="2" width="8.81640625" style="23" customWidth="1"/>
    <col min="3" max="3" width="8.81640625" style="19" customWidth="1"/>
    <col min="4" max="4" width="13.453125" style="19" bestFit="1" customWidth="1"/>
    <col min="5" max="5" width="12.6328125" style="19" customWidth="1"/>
    <col min="6" max="6" width="10.6328125" style="23" customWidth="1"/>
    <col min="9" max="9" width="14.90625" customWidth="1"/>
  </cols>
  <sheetData>
    <row r="1" spans="1:15" ht="15.6">
      <c r="A1" s="4" t="s">
        <v>128</v>
      </c>
      <c r="E1" s="33" t="s">
        <v>140</v>
      </c>
    </row>
    <row r="2" spans="1:15" ht="15.6">
      <c r="A2" s="4"/>
    </row>
    <row r="3" spans="1:15">
      <c r="B3" s="24"/>
      <c r="C3" s="2"/>
      <c r="D3" s="19" t="s">
        <v>89</v>
      </c>
    </row>
    <row r="4" spans="1:15">
      <c r="C4" s="19" t="s">
        <v>90</v>
      </c>
      <c r="D4" s="19" t="s">
        <v>91</v>
      </c>
      <c r="E4" s="19" t="s">
        <v>51</v>
      </c>
      <c r="F4" s="23" t="s">
        <v>5</v>
      </c>
    </row>
    <row r="5" spans="1:15">
      <c r="A5" s="19" t="s">
        <v>88</v>
      </c>
      <c r="B5" s="23" t="s">
        <v>92</v>
      </c>
      <c r="C5" s="2" t="s">
        <v>88</v>
      </c>
      <c r="D5" s="2" t="s">
        <v>156</v>
      </c>
      <c r="E5" s="19" t="s">
        <v>93</v>
      </c>
      <c r="F5" s="23" t="s">
        <v>94</v>
      </c>
    </row>
    <row r="6" spans="1:15">
      <c r="A6" s="19">
        <v>0</v>
      </c>
      <c r="B6" s="23">
        <v>8</v>
      </c>
      <c r="C6" s="19">
        <f>(A6)+(B6/200)</f>
        <v>0.04</v>
      </c>
      <c r="D6" s="47">
        <f>329.2295+(66.3845*C6)-(9.1268*C6^2)+(0.6041*C6^3)-(0.01334*C6^4)</f>
        <v>331.8703157482496</v>
      </c>
      <c r="E6" s="19">
        <f>0</f>
        <v>0</v>
      </c>
      <c r="F6" s="23">
        <f>B6*(D6/1000)</f>
        <v>2.6549625259859968</v>
      </c>
      <c r="H6" s="1" t="s">
        <v>118</v>
      </c>
    </row>
    <row r="7" spans="1:15">
      <c r="A7" s="19">
        <v>0.08</v>
      </c>
      <c r="B7" s="23">
        <v>8</v>
      </c>
      <c r="C7" s="19">
        <f t="shared" ref="C7:C70" si="0">(A7)+(B7/200)</f>
        <v>0.12</v>
      </c>
      <c r="D7" s="47">
        <f t="shared" ref="D7:D70" si="1">329.2295+(66.3845*C7)-(9.1268*C7^2)+(0.6041*C7^3)-(0.01334*C7^4)</f>
        <v>337.06525519861759</v>
      </c>
      <c r="E7" s="19">
        <f>E6+(F6/100)</f>
        <v>2.6549625259859967E-2</v>
      </c>
      <c r="F7" s="23">
        <f t="shared" ref="F7:F70" si="2">B7*(D7/1000)</f>
        <v>2.6965220415889406</v>
      </c>
      <c r="H7" s="1" t="s">
        <v>119</v>
      </c>
    </row>
    <row r="8" spans="1:15">
      <c r="A8" s="19">
        <v>0.16</v>
      </c>
      <c r="B8" s="23">
        <v>8</v>
      </c>
      <c r="C8" s="19">
        <f t="shared" si="0"/>
        <v>0.2</v>
      </c>
      <c r="D8" s="47">
        <f t="shared" si="1"/>
        <v>342.14613945599996</v>
      </c>
      <c r="E8" s="19">
        <f t="shared" ref="E8:E71" si="3">E7+(F7/100)</f>
        <v>5.3514845675749372E-2</v>
      </c>
      <c r="F8" s="23">
        <f t="shared" si="2"/>
        <v>2.7371691156479998</v>
      </c>
      <c r="H8" s="1" t="s">
        <v>149</v>
      </c>
      <c r="I8" s="1">
        <v>329.22949999999997</v>
      </c>
      <c r="J8" s="63"/>
      <c r="K8" s="64"/>
      <c r="L8" s="64"/>
      <c r="M8" s="64"/>
      <c r="N8" s="64"/>
      <c r="O8" s="64"/>
    </row>
    <row r="9" spans="1:15">
      <c r="A9" s="19">
        <v>0.24</v>
      </c>
      <c r="B9" s="23">
        <v>8</v>
      </c>
      <c r="C9" s="19">
        <f t="shared" si="0"/>
        <v>0.27999999999999997</v>
      </c>
      <c r="D9" s="47">
        <f t="shared" si="1"/>
        <v>347.11479808808951</v>
      </c>
      <c r="E9" s="19">
        <f t="shared" si="3"/>
        <v>8.0886536832229378E-2</v>
      </c>
      <c r="F9" s="23">
        <f t="shared" si="2"/>
        <v>2.7769183847047163</v>
      </c>
      <c r="H9" s="1" t="s">
        <v>150</v>
      </c>
      <c r="I9" s="1">
        <v>66.384500000000003</v>
      </c>
      <c r="J9" s="63"/>
      <c r="K9" s="64"/>
      <c r="L9" s="64"/>
      <c r="M9" s="64"/>
      <c r="N9" s="64"/>
      <c r="O9" s="64"/>
    </row>
    <row r="10" spans="1:15">
      <c r="A10" s="19">
        <v>0.32</v>
      </c>
      <c r="B10" s="23">
        <v>8</v>
      </c>
      <c r="C10" s="19">
        <f t="shared" si="0"/>
        <v>0.36</v>
      </c>
      <c r="D10" s="47">
        <f t="shared" si="1"/>
        <v>351.97304754882555</v>
      </c>
      <c r="E10" s="19">
        <f t="shared" si="3"/>
        <v>0.10865572067927654</v>
      </c>
      <c r="F10" s="23">
        <f t="shared" si="2"/>
        <v>2.8157843803906042</v>
      </c>
      <c r="H10" s="1" t="s">
        <v>151</v>
      </c>
      <c r="I10" s="1">
        <v>-9.1267999999999994</v>
      </c>
      <c r="J10" s="64"/>
      <c r="K10" s="64"/>
      <c r="L10" s="64"/>
      <c r="M10" s="64"/>
      <c r="N10" s="64"/>
      <c r="O10" s="64"/>
    </row>
    <row r="11" spans="1:15">
      <c r="A11" s="19">
        <v>0.4</v>
      </c>
      <c r="B11" s="23">
        <v>7</v>
      </c>
      <c r="C11" s="19">
        <f t="shared" si="0"/>
        <v>0.43500000000000005</v>
      </c>
      <c r="D11" s="47">
        <f t="shared" si="1"/>
        <v>356.42898632440512</v>
      </c>
      <c r="E11" s="19">
        <f t="shared" si="3"/>
        <v>0.13681356448318258</v>
      </c>
      <c r="F11" s="23">
        <f t="shared" si="2"/>
        <v>2.4950029042708359</v>
      </c>
      <c r="H11" s="1" t="s">
        <v>32</v>
      </c>
      <c r="I11" s="1">
        <v>0.60409999999999997</v>
      </c>
    </row>
    <row r="12" spans="1:15">
      <c r="A12" s="19">
        <v>0.47</v>
      </c>
      <c r="B12" s="23">
        <v>7</v>
      </c>
      <c r="C12" s="19">
        <f t="shared" si="0"/>
        <v>0.505</v>
      </c>
      <c r="D12" s="47">
        <f t="shared" si="1"/>
        <v>360.50304333066913</v>
      </c>
      <c r="E12" s="19">
        <f t="shared" si="3"/>
        <v>0.16176359352589093</v>
      </c>
      <c r="F12" s="23">
        <f t="shared" si="2"/>
        <v>2.5235213033146837</v>
      </c>
      <c r="H12" s="1" t="s">
        <v>152</v>
      </c>
      <c r="I12" s="1">
        <v>-1.3339999999999999E-2</v>
      </c>
    </row>
    <row r="13" spans="1:15">
      <c r="A13" s="19">
        <v>0.54</v>
      </c>
      <c r="B13" s="23">
        <v>7</v>
      </c>
      <c r="C13" s="19">
        <f t="shared" si="0"/>
        <v>0.57500000000000007</v>
      </c>
      <c r="D13" s="47">
        <f t="shared" si="1"/>
        <v>364.49642608947653</v>
      </c>
      <c r="E13" s="19">
        <f t="shared" si="3"/>
        <v>0.18699880655903778</v>
      </c>
      <c r="F13" s="23">
        <f t="shared" si="2"/>
        <v>2.5514749826263357</v>
      </c>
      <c r="H13" s="1" t="s">
        <v>153</v>
      </c>
      <c r="I13" s="1">
        <v>0.92700000000000005</v>
      </c>
    </row>
    <row r="14" spans="1:15">
      <c r="A14" s="19">
        <v>0.61</v>
      </c>
      <c r="B14" s="23">
        <v>8</v>
      </c>
      <c r="C14" s="19">
        <f t="shared" si="0"/>
        <v>0.65</v>
      </c>
      <c r="D14" s="47">
        <f t="shared" si="1"/>
        <v>368.68687168912498</v>
      </c>
      <c r="E14" s="19">
        <f t="shared" si="3"/>
        <v>0.21251355638530114</v>
      </c>
      <c r="F14" s="23">
        <f t="shared" si="2"/>
        <v>2.9494949735130001</v>
      </c>
    </row>
    <row r="15" spans="1:15">
      <c r="A15" s="19">
        <v>0.69</v>
      </c>
      <c r="B15" s="23">
        <v>8</v>
      </c>
      <c r="C15" s="19">
        <f t="shared" si="0"/>
        <v>0.73</v>
      </c>
      <c r="D15" s="47">
        <f t="shared" si="1"/>
        <v>373.0577301243506</v>
      </c>
      <c r="E15" s="19">
        <f t="shared" si="3"/>
        <v>0.24200850612043115</v>
      </c>
      <c r="F15" s="23">
        <f t="shared" si="2"/>
        <v>2.9844618409948049</v>
      </c>
      <c r="H15" s="64" t="s">
        <v>118</v>
      </c>
      <c r="I15" s="64"/>
      <c r="J15" s="9"/>
      <c r="K15" s="66"/>
      <c r="L15" s="64"/>
      <c r="M15" s="64"/>
    </row>
    <row r="16" spans="1:15">
      <c r="A16" s="19">
        <v>0.77</v>
      </c>
      <c r="B16" s="23">
        <v>7</v>
      </c>
      <c r="C16" s="19">
        <f t="shared" si="0"/>
        <v>0.80500000000000005</v>
      </c>
      <c r="D16" s="47">
        <f t="shared" si="1"/>
        <v>377.06416085992817</v>
      </c>
      <c r="E16" s="19">
        <f t="shared" si="3"/>
        <v>0.27185312453037919</v>
      </c>
      <c r="F16" s="23">
        <f t="shared" si="2"/>
        <v>2.639449126019497</v>
      </c>
      <c r="H16" s="64" t="s">
        <v>119</v>
      </c>
      <c r="I16" s="64"/>
      <c r="J16" s="9"/>
      <c r="K16" s="66"/>
      <c r="L16" s="64"/>
      <c r="M16" s="64"/>
    </row>
    <row r="17" spans="1:13">
      <c r="A17" s="19">
        <v>0.84</v>
      </c>
      <c r="B17" s="23">
        <v>8</v>
      </c>
      <c r="C17" s="19">
        <f t="shared" si="0"/>
        <v>0.88</v>
      </c>
      <c r="D17" s="47">
        <f t="shared" si="1"/>
        <v>380.98374337909758</v>
      </c>
      <c r="E17" s="19">
        <f t="shared" si="3"/>
        <v>0.29824761579057413</v>
      </c>
      <c r="F17" s="23">
        <f t="shared" si="2"/>
        <v>3.0478699470327806</v>
      </c>
      <c r="H17" s="64" t="s">
        <v>149</v>
      </c>
      <c r="I17" s="64">
        <v>407.15469999999999</v>
      </c>
      <c r="J17" s="9"/>
      <c r="K17" s="66"/>
      <c r="L17" s="64"/>
      <c r="M17" s="64"/>
    </row>
    <row r="18" spans="1:13">
      <c r="A18" s="19">
        <v>0.92</v>
      </c>
      <c r="B18" s="23">
        <v>6.5</v>
      </c>
      <c r="C18" s="19">
        <f t="shared" si="0"/>
        <v>0.95250000000000001</v>
      </c>
      <c r="D18" s="47">
        <f t="shared" si="1"/>
        <v>384.691449577377</v>
      </c>
      <c r="E18" s="19">
        <f t="shared" si="3"/>
        <v>0.32872631526090196</v>
      </c>
      <c r="F18" s="23">
        <f t="shared" si="2"/>
        <v>2.5004944222529506</v>
      </c>
      <c r="H18" s="64" t="s">
        <v>150</v>
      </c>
      <c r="I18" s="64">
        <v>18.264299999999999</v>
      </c>
      <c r="J18" s="9"/>
      <c r="K18" s="66"/>
      <c r="L18" s="64"/>
      <c r="M18" s="64"/>
    </row>
    <row r="19" spans="1:13">
      <c r="A19" s="19">
        <v>0.98499999999999999</v>
      </c>
      <c r="B19" s="23">
        <v>5.2</v>
      </c>
      <c r="C19" s="19">
        <f t="shared" si="0"/>
        <v>1.0109999999999999</v>
      </c>
      <c r="D19" s="47">
        <f t="shared" si="1"/>
        <v>387.62585423349964</v>
      </c>
      <c r="E19" s="19">
        <f t="shared" si="3"/>
        <v>0.35373125948343148</v>
      </c>
      <c r="F19" s="23">
        <f t="shared" si="2"/>
        <v>2.0156544420141982</v>
      </c>
      <c r="H19" s="64" t="s">
        <v>151</v>
      </c>
      <c r="I19" s="64">
        <v>-0.42120000000000002</v>
      </c>
      <c r="J19" s="9"/>
      <c r="K19" s="66"/>
      <c r="L19" s="64"/>
      <c r="M19" s="64"/>
    </row>
    <row r="20" spans="1:13">
      <c r="A20" s="19">
        <v>1.0369999999999999</v>
      </c>
      <c r="B20" s="23">
        <v>6.5</v>
      </c>
      <c r="C20" s="19">
        <f t="shared" si="0"/>
        <v>1.0694999999999999</v>
      </c>
      <c r="D20" s="47">
        <f t="shared" si="1"/>
        <v>390.50977097665123</v>
      </c>
      <c r="E20" s="19">
        <f t="shared" si="3"/>
        <v>0.37388780390357346</v>
      </c>
      <c r="F20" s="23">
        <f t="shared" si="2"/>
        <v>2.5383135113482331</v>
      </c>
      <c r="H20" s="64" t="s">
        <v>32</v>
      </c>
      <c r="I20" s="64">
        <v>6.2300000000000003E-3</v>
      </c>
      <c r="J20" s="9"/>
      <c r="K20" s="66"/>
      <c r="L20" s="64"/>
      <c r="M20" s="64"/>
    </row>
    <row r="21" spans="1:13">
      <c r="A21" s="19">
        <v>1.1020000000000001</v>
      </c>
      <c r="B21" s="23">
        <v>6.5</v>
      </c>
      <c r="C21" s="19">
        <f t="shared" si="0"/>
        <v>1.1345000000000001</v>
      </c>
      <c r="D21" s="47">
        <f t="shared" si="1"/>
        <v>393.65571006392105</v>
      </c>
      <c r="E21" s="19">
        <f t="shared" si="3"/>
        <v>0.39927093901705579</v>
      </c>
      <c r="F21" s="23">
        <f t="shared" si="2"/>
        <v>2.5587621154154867</v>
      </c>
      <c r="H21" t="s">
        <v>152</v>
      </c>
      <c r="I21">
        <v>-4.7649999999999999E-5</v>
      </c>
      <c r="J21" s="9"/>
      <c r="K21" s="66"/>
    </row>
    <row r="22" spans="1:13">
      <c r="A22" s="19">
        <v>1.167</v>
      </c>
      <c r="B22" s="23">
        <v>5.2</v>
      </c>
      <c r="C22" s="19">
        <f t="shared" si="0"/>
        <v>1.1930000000000001</v>
      </c>
      <c r="D22" s="47">
        <f t="shared" si="1"/>
        <v>396.43520069170222</v>
      </c>
      <c r="E22" s="19">
        <f t="shared" si="3"/>
        <v>0.42485856017121065</v>
      </c>
      <c r="F22" s="23">
        <f t="shared" si="2"/>
        <v>2.0614630435968517</v>
      </c>
      <c r="H22" t="s">
        <v>157</v>
      </c>
      <c r="I22">
        <v>1.4100000000000001E-7</v>
      </c>
      <c r="J22" s="9"/>
      <c r="K22" s="66"/>
    </row>
    <row r="23" spans="1:13">
      <c r="A23" s="19">
        <v>1.2190000000000001</v>
      </c>
      <c r="B23" s="23">
        <v>5.2</v>
      </c>
      <c r="C23" s="19">
        <f t="shared" si="0"/>
        <v>1.2450000000000001</v>
      </c>
      <c r="D23" s="47">
        <f t="shared" si="1"/>
        <v>398.86516472375411</v>
      </c>
      <c r="E23" s="19">
        <f t="shared" si="3"/>
        <v>0.44547319060717916</v>
      </c>
      <c r="F23" s="23">
        <f t="shared" si="2"/>
        <v>2.0740988565635212</v>
      </c>
      <c r="G23" s="64"/>
      <c r="H23" t="s">
        <v>153</v>
      </c>
      <c r="I23">
        <v>0.96889999999999998</v>
      </c>
      <c r="J23" s="9"/>
      <c r="K23" s="66"/>
    </row>
    <row r="24" spans="1:13">
      <c r="A24" s="19">
        <v>1.2709999999999999</v>
      </c>
      <c r="B24" s="23">
        <v>5.2</v>
      </c>
      <c r="C24" s="19">
        <f t="shared" si="0"/>
        <v>1.2969999999999999</v>
      </c>
      <c r="D24" s="47">
        <f t="shared" si="1"/>
        <v>401.25730203162271</v>
      </c>
      <c r="E24" s="19">
        <f t="shared" si="3"/>
        <v>0.46621417917281438</v>
      </c>
      <c r="F24" s="23">
        <f t="shared" si="2"/>
        <v>2.086537970564438</v>
      </c>
      <c r="G24" s="64"/>
      <c r="J24" s="9"/>
      <c r="K24" s="66"/>
    </row>
    <row r="25" spans="1:13">
      <c r="A25" s="19">
        <v>1.323</v>
      </c>
      <c r="B25" s="23">
        <v>6.3</v>
      </c>
      <c r="C25" s="19">
        <f t="shared" si="0"/>
        <v>1.3545</v>
      </c>
      <c r="D25" s="47">
        <f t="shared" si="1"/>
        <v>403.85895943485883</v>
      </c>
      <c r="E25" s="19">
        <f t="shared" si="3"/>
        <v>0.48707955887845877</v>
      </c>
      <c r="F25" s="23">
        <f t="shared" si="2"/>
        <v>2.5443114444396104</v>
      </c>
      <c r="H25" s="28" t="s">
        <v>158</v>
      </c>
      <c r="I25" s="65"/>
      <c r="J25" s="9"/>
      <c r="K25" s="66"/>
    </row>
    <row r="26" spans="1:13">
      <c r="A26" s="19">
        <v>1.3859999999999999</v>
      </c>
      <c r="B26" s="23">
        <v>6.5</v>
      </c>
      <c r="C26" s="19">
        <f t="shared" si="0"/>
        <v>1.4184999999999999</v>
      </c>
      <c r="D26" s="47">
        <f t="shared" si="1"/>
        <v>406.70172007194691</v>
      </c>
      <c r="E26" s="19">
        <f t="shared" si="3"/>
        <v>0.51252267332285484</v>
      </c>
      <c r="F26" s="23">
        <f t="shared" si="2"/>
        <v>2.6435611804676546</v>
      </c>
      <c r="H26" s="67" t="s">
        <v>159</v>
      </c>
      <c r="I26" s="67"/>
      <c r="J26" s="67"/>
      <c r="K26" s="66"/>
    </row>
    <row r="27" spans="1:13">
      <c r="A27" s="19">
        <v>1.4510000000000001</v>
      </c>
      <c r="B27" s="23">
        <v>5.2</v>
      </c>
      <c r="C27" s="19">
        <f t="shared" si="0"/>
        <v>1.4770000000000001</v>
      </c>
      <c r="D27" s="47">
        <f t="shared" si="1"/>
        <v>409.25202333026891</v>
      </c>
      <c r="E27" s="19">
        <f t="shared" si="3"/>
        <v>0.53895828512753141</v>
      </c>
      <c r="F27" s="23">
        <f t="shared" si="2"/>
        <v>2.1281105213173981</v>
      </c>
      <c r="H27" s="67" t="s">
        <v>160</v>
      </c>
      <c r="I27" s="67"/>
      <c r="J27" s="67"/>
      <c r="K27" s="66"/>
    </row>
    <row r="28" spans="1:13">
      <c r="A28" s="19">
        <v>1.5029999999999999</v>
      </c>
      <c r="B28" s="23">
        <v>5.2</v>
      </c>
      <c r="C28" s="19">
        <f t="shared" si="0"/>
        <v>1.5289999999999999</v>
      </c>
      <c r="D28" s="47">
        <f t="shared" si="1"/>
        <v>411.48087450882423</v>
      </c>
      <c r="E28" s="19">
        <f t="shared" si="3"/>
        <v>0.56023939034070536</v>
      </c>
      <c r="F28" s="23">
        <f t="shared" si="2"/>
        <v>2.1397005474458859</v>
      </c>
      <c r="H28" s="67" t="s">
        <v>161</v>
      </c>
      <c r="I28" s="67"/>
      <c r="J28" s="67"/>
      <c r="K28" s="66"/>
      <c r="L28" s="64"/>
      <c r="M28" s="64"/>
    </row>
    <row r="29" spans="1:13">
      <c r="A29" s="19">
        <v>1.5549999999999999</v>
      </c>
      <c r="B29" s="23">
        <v>5.2</v>
      </c>
      <c r="C29" s="19">
        <f t="shared" si="0"/>
        <v>1.581</v>
      </c>
      <c r="D29" s="47">
        <f t="shared" si="1"/>
        <v>413.67434141288714</v>
      </c>
      <c r="E29" s="19">
        <f t="shared" si="3"/>
        <v>0.58163639581516424</v>
      </c>
      <c r="F29" s="23">
        <f t="shared" si="2"/>
        <v>2.1511065753470135</v>
      </c>
      <c r="H29" s="68" t="s">
        <v>162</v>
      </c>
      <c r="I29" s="65"/>
      <c r="J29" s="9"/>
      <c r="K29" s="66"/>
      <c r="L29" s="64"/>
      <c r="M29" s="67"/>
    </row>
    <row r="30" spans="1:13">
      <c r="A30" s="19">
        <v>1.607</v>
      </c>
      <c r="B30" s="23">
        <v>6.5</v>
      </c>
      <c r="C30" s="19">
        <f t="shared" si="0"/>
        <v>1.6395</v>
      </c>
      <c r="D30" s="47">
        <f t="shared" si="1"/>
        <v>416.10024373435107</v>
      </c>
      <c r="E30" s="19">
        <f t="shared" si="3"/>
        <v>0.60314746156863441</v>
      </c>
      <c r="F30" s="23">
        <f t="shared" si="2"/>
        <v>2.7046515842732819</v>
      </c>
      <c r="H30" s="68" t="s">
        <v>163</v>
      </c>
      <c r="I30" s="65"/>
      <c r="J30" s="9"/>
      <c r="K30" s="66"/>
      <c r="L30" s="64"/>
      <c r="M30" s="64"/>
    </row>
    <row r="31" spans="1:13">
      <c r="A31" s="19">
        <v>1.6719999999999999</v>
      </c>
      <c r="B31" s="23">
        <v>6.5</v>
      </c>
      <c r="C31" s="19">
        <f t="shared" si="0"/>
        <v>1.7044999999999999</v>
      </c>
      <c r="D31" s="47">
        <f t="shared" si="1"/>
        <v>418.74457668130361</v>
      </c>
      <c r="E31" s="19">
        <f t="shared" si="3"/>
        <v>0.63019397741136718</v>
      </c>
      <c r="F31" s="23">
        <f t="shared" si="2"/>
        <v>2.7218397484284735</v>
      </c>
      <c r="H31" s="68"/>
      <c r="I31" s="65"/>
      <c r="J31" s="9"/>
      <c r="K31" s="66"/>
      <c r="L31" s="64"/>
      <c r="M31" s="67"/>
    </row>
    <row r="32" spans="1:13">
      <c r="A32" s="19">
        <v>1.7370000000000001</v>
      </c>
      <c r="B32" s="23">
        <v>5.2</v>
      </c>
      <c r="C32" s="19">
        <f t="shared" si="0"/>
        <v>1.7630000000000001</v>
      </c>
      <c r="D32" s="47">
        <f t="shared" si="1"/>
        <v>421.07915068511835</v>
      </c>
      <c r="E32" s="19">
        <f t="shared" si="3"/>
        <v>0.65741237489565196</v>
      </c>
      <c r="F32" s="23">
        <f t="shared" si="2"/>
        <v>2.1896115835626158</v>
      </c>
    </row>
    <row r="33" spans="1:13">
      <c r="A33" s="19">
        <v>1.7889999999999999</v>
      </c>
      <c r="B33" s="23">
        <v>5.2</v>
      </c>
      <c r="C33" s="19">
        <f t="shared" si="0"/>
        <v>1.8149999999999999</v>
      </c>
      <c r="D33" s="47">
        <f t="shared" si="1"/>
        <v>423.11879517954014</v>
      </c>
      <c r="E33" s="19">
        <f t="shared" si="3"/>
        <v>0.67930849073127808</v>
      </c>
      <c r="F33" s="23">
        <f t="shared" si="2"/>
        <v>2.2002177349336089</v>
      </c>
    </row>
    <row r="34" spans="1:13">
      <c r="A34" s="19">
        <v>1.841</v>
      </c>
      <c r="B34" s="23">
        <v>5.2</v>
      </c>
      <c r="C34" s="19">
        <f t="shared" si="0"/>
        <v>1.867</v>
      </c>
      <c r="D34" s="47">
        <f t="shared" si="1"/>
        <v>425.12544448527331</v>
      </c>
      <c r="E34" s="19">
        <f t="shared" si="3"/>
        <v>0.70131066808061415</v>
      </c>
      <c r="F34" s="23">
        <f t="shared" si="2"/>
        <v>2.2106523113234213</v>
      </c>
    </row>
    <row r="35" spans="1:13">
      <c r="A35" s="19">
        <v>1.893</v>
      </c>
      <c r="B35" s="23">
        <v>5.2</v>
      </c>
      <c r="C35" s="19">
        <f t="shared" si="0"/>
        <v>1.919</v>
      </c>
      <c r="D35" s="47">
        <f t="shared" si="1"/>
        <v>427.09952537367218</v>
      </c>
      <c r="E35" s="19">
        <f t="shared" si="3"/>
        <v>0.7234171911938484</v>
      </c>
      <c r="F35" s="23">
        <f t="shared" si="2"/>
        <v>2.2209175319430954</v>
      </c>
    </row>
    <row r="36" spans="1:13">
      <c r="A36" s="19">
        <v>1.9450000000000001</v>
      </c>
      <c r="B36" s="23">
        <v>6.5</v>
      </c>
      <c r="C36" s="19">
        <f t="shared" si="0"/>
        <v>1.9775</v>
      </c>
      <c r="D36" s="47">
        <f t="shared" si="1"/>
        <v>429.28196531136194</v>
      </c>
      <c r="E36" s="19">
        <f t="shared" si="3"/>
        <v>0.7456263665132794</v>
      </c>
      <c r="F36" s="23">
        <f t="shared" si="2"/>
        <v>2.7903327745238524</v>
      </c>
      <c r="G36" s="64"/>
    </row>
    <row r="37" spans="1:13">
      <c r="A37" s="19">
        <v>2.0099999999999998</v>
      </c>
      <c r="B37" s="23">
        <v>6.4</v>
      </c>
      <c r="C37" s="19">
        <f t="shared" si="0"/>
        <v>2.0419999999999998</v>
      </c>
      <c r="D37" s="47">
        <f t="shared" si="1"/>
        <v>431.64181020533937</v>
      </c>
      <c r="E37" s="19">
        <f t="shared" si="3"/>
        <v>0.77352969425851792</v>
      </c>
      <c r="F37" s="23">
        <f t="shared" si="2"/>
        <v>2.7625075853141721</v>
      </c>
    </row>
    <row r="38" spans="1:13">
      <c r="A38" s="19">
        <v>2.0739999999999998</v>
      </c>
      <c r="B38" s="23">
        <v>5.4</v>
      </c>
      <c r="C38" s="19">
        <f t="shared" si="0"/>
        <v>2.101</v>
      </c>
      <c r="D38" s="47">
        <f t="shared" si="1"/>
        <v>433.75843878858564</v>
      </c>
      <c r="E38" s="19">
        <f t="shared" si="3"/>
        <v>0.80115477011165959</v>
      </c>
      <c r="F38" s="23">
        <f t="shared" si="2"/>
        <v>2.3422955694583623</v>
      </c>
      <c r="H38" s="68"/>
      <c r="I38" s="65"/>
      <c r="J38" s="9"/>
      <c r="K38" s="66"/>
      <c r="L38" s="64"/>
      <c r="M38" s="67"/>
    </row>
    <row r="39" spans="1:13">
      <c r="A39" s="19">
        <v>2.1280000000000001</v>
      </c>
      <c r="B39" s="23">
        <v>5.4</v>
      </c>
      <c r="C39" s="19">
        <f t="shared" si="0"/>
        <v>2.1550000000000002</v>
      </c>
      <c r="D39" s="47">
        <f t="shared" si="1"/>
        <v>435.66106338209113</v>
      </c>
      <c r="E39" s="19">
        <f t="shared" si="3"/>
        <v>0.82457772580624322</v>
      </c>
      <c r="F39" s="23">
        <f t="shared" si="2"/>
        <v>2.3525697422632925</v>
      </c>
    </row>
    <row r="40" spans="1:13">
      <c r="A40" s="19">
        <v>2.1819999999999999</v>
      </c>
      <c r="B40" s="23">
        <v>5.4</v>
      </c>
      <c r="C40" s="19">
        <f t="shared" si="0"/>
        <v>2.2090000000000001</v>
      </c>
      <c r="D40" s="47">
        <f t="shared" si="1"/>
        <v>437.53106936538103</v>
      </c>
      <c r="E40" s="19">
        <f t="shared" si="3"/>
        <v>0.84810342322887611</v>
      </c>
      <c r="F40" s="23">
        <f t="shared" si="2"/>
        <v>2.3626677745730578</v>
      </c>
    </row>
    <row r="41" spans="1:13">
      <c r="A41" s="19">
        <v>2.2360000000000002</v>
      </c>
      <c r="B41" s="23">
        <v>5.4</v>
      </c>
      <c r="C41" s="19">
        <f t="shared" si="0"/>
        <v>2.2630000000000003</v>
      </c>
      <c r="D41" s="47">
        <f t="shared" si="1"/>
        <v>439.36891747983236</v>
      </c>
      <c r="E41" s="19">
        <f t="shared" si="3"/>
        <v>0.87173010097460668</v>
      </c>
      <c r="F41" s="23">
        <f t="shared" si="2"/>
        <v>2.3725921543910951</v>
      </c>
      <c r="I41" s="65"/>
      <c r="J41" s="9"/>
      <c r="K41" s="66"/>
      <c r="L41" s="64"/>
      <c r="M41" s="64"/>
    </row>
    <row r="42" spans="1:13">
      <c r="A42" s="19">
        <v>2.29</v>
      </c>
      <c r="B42" s="23">
        <v>5.4</v>
      </c>
      <c r="C42" s="19">
        <f t="shared" si="0"/>
        <v>2.3170000000000002</v>
      </c>
      <c r="D42" s="47">
        <f t="shared" si="1"/>
        <v>441.17506574448407</v>
      </c>
      <c r="E42" s="19">
        <f t="shared" si="3"/>
        <v>0.89545602251851764</v>
      </c>
      <c r="F42" s="23">
        <f t="shared" si="2"/>
        <v>2.3823453550202141</v>
      </c>
      <c r="I42" s="65"/>
      <c r="J42" s="9"/>
      <c r="K42" s="66"/>
    </row>
    <row r="43" spans="1:13">
      <c r="A43" s="19">
        <v>2.3439999999999999</v>
      </c>
      <c r="B43" s="23">
        <v>6.4</v>
      </c>
      <c r="C43" s="19">
        <f t="shared" si="0"/>
        <v>2.3759999999999999</v>
      </c>
      <c r="D43" s="47">
        <f t="shared" si="1"/>
        <v>443.11274793942204</v>
      </c>
      <c r="E43" s="19">
        <f t="shared" si="3"/>
        <v>0.91927947606871974</v>
      </c>
      <c r="F43" s="23">
        <f t="shared" si="2"/>
        <v>2.8359215868123009</v>
      </c>
    </row>
    <row r="44" spans="1:13">
      <c r="A44" s="19">
        <v>2.4079999999999999</v>
      </c>
      <c r="B44" s="23">
        <v>6.4</v>
      </c>
      <c r="C44" s="19">
        <f t="shared" si="0"/>
        <v>2.44</v>
      </c>
      <c r="D44" s="47">
        <f t="shared" si="1"/>
        <v>445.17315272591361</v>
      </c>
      <c r="E44" s="19">
        <f t="shared" si="3"/>
        <v>0.94763869193684269</v>
      </c>
      <c r="F44" s="23">
        <f t="shared" si="2"/>
        <v>2.8491081774458475</v>
      </c>
    </row>
    <row r="45" spans="1:13">
      <c r="A45" s="19">
        <v>2.472</v>
      </c>
      <c r="B45" s="23">
        <v>5.4</v>
      </c>
      <c r="C45" s="19">
        <f t="shared" si="0"/>
        <v>2.4990000000000001</v>
      </c>
      <c r="D45" s="47">
        <f t="shared" si="1"/>
        <v>447.03497002822928</v>
      </c>
      <c r="E45" s="19">
        <f t="shared" si="3"/>
        <v>0.97612977371130116</v>
      </c>
      <c r="F45" s="23">
        <f t="shared" si="2"/>
        <v>2.4139888381524384</v>
      </c>
    </row>
    <row r="46" spans="1:13">
      <c r="A46" s="19">
        <v>2.5259999999999998</v>
      </c>
      <c r="B46" s="23">
        <v>5.4</v>
      </c>
      <c r="C46" s="19">
        <f t="shared" si="0"/>
        <v>2.5529999999999999</v>
      </c>
      <c r="D46" s="47">
        <f t="shared" si="1"/>
        <v>448.70788533944483</v>
      </c>
      <c r="E46" s="19">
        <f t="shared" si="3"/>
        <v>1.0002696620928255</v>
      </c>
      <c r="F46" s="23">
        <f t="shared" si="2"/>
        <v>2.4230225808330021</v>
      </c>
    </row>
    <row r="47" spans="1:13">
      <c r="A47" s="19">
        <v>2.58</v>
      </c>
      <c r="B47" s="23">
        <v>5.4</v>
      </c>
      <c r="C47" s="19">
        <f t="shared" si="0"/>
        <v>2.6070000000000002</v>
      </c>
      <c r="D47" s="47">
        <f t="shared" si="1"/>
        <v>450.35151396543819</v>
      </c>
      <c r="E47" s="19">
        <f t="shared" si="3"/>
        <v>1.0244998879011555</v>
      </c>
      <c r="F47" s="23">
        <f t="shared" si="2"/>
        <v>2.4318981754133664</v>
      </c>
    </row>
    <row r="48" spans="1:13">
      <c r="A48" s="19">
        <v>2.6339999999999999</v>
      </c>
      <c r="B48" s="23">
        <v>5.4</v>
      </c>
      <c r="C48" s="19">
        <f t="shared" si="0"/>
        <v>2.661</v>
      </c>
      <c r="D48" s="47">
        <f t="shared" si="1"/>
        <v>451.96629658294415</v>
      </c>
      <c r="E48" s="19">
        <f t="shared" si="3"/>
        <v>1.0488188696552891</v>
      </c>
      <c r="F48" s="23">
        <f t="shared" si="2"/>
        <v>2.4406180015478984</v>
      </c>
    </row>
    <row r="49" spans="1:6">
      <c r="A49" s="19">
        <v>2.6880000000000002</v>
      </c>
      <c r="B49" s="23">
        <v>5.4</v>
      </c>
      <c r="C49" s="19">
        <f t="shared" si="0"/>
        <v>2.7150000000000003</v>
      </c>
      <c r="D49" s="47">
        <f t="shared" si="1"/>
        <v>453.55267114635916</v>
      </c>
      <c r="E49" s="19">
        <f t="shared" si="3"/>
        <v>1.073225049670768</v>
      </c>
      <c r="F49" s="23">
        <f t="shared" si="2"/>
        <v>2.4491844241903395</v>
      </c>
    </row>
    <row r="50" spans="1:6">
      <c r="A50" s="19">
        <v>2.742</v>
      </c>
      <c r="B50" s="23">
        <v>5.4</v>
      </c>
      <c r="C50" s="19">
        <f t="shared" si="0"/>
        <v>2.7690000000000001</v>
      </c>
      <c r="D50" s="47">
        <f t="shared" si="1"/>
        <v>455.11107288774122</v>
      </c>
      <c r="E50" s="19">
        <f t="shared" si="3"/>
        <v>1.0977168939126714</v>
      </c>
      <c r="F50" s="23">
        <f t="shared" si="2"/>
        <v>2.4575997935938028</v>
      </c>
    </row>
    <row r="51" spans="1:6">
      <c r="A51" s="19">
        <v>2.7959999999999998</v>
      </c>
      <c r="B51" s="23">
        <v>5.4</v>
      </c>
      <c r="C51" s="19">
        <f t="shared" si="0"/>
        <v>2.823</v>
      </c>
      <c r="D51" s="47">
        <f t="shared" si="1"/>
        <v>456.64193431681014</v>
      </c>
      <c r="E51" s="19">
        <f t="shared" si="3"/>
        <v>1.1222928918486095</v>
      </c>
      <c r="F51" s="23">
        <f t="shared" si="2"/>
        <v>2.465866445310775</v>
      </c>
    </row>
    <row r="52" spans="1:6">
      <c r="A52" s="19">
        <v>2.85</v>
      </c>
      <c r="B52" s="23">
        <v>5.4</v>
      </c>
      <c r="C52" s="19">
        <f t="shared" si="0"/>
        <v>2.8770000000000002</v>
      </c>
      <c r="D52" s="47">
        <f t="shared" si="1"/>
        <v>458.1456852209468</v>
      </c>
      <c r="E52" s="19">
        <f t="shared" si="3"/>
        <v>1.1469515563017172</v>
      </c>
      <c r="F52" s="23">
        <f t="shared" si="2"/>
        <v>2.4739867001931128</v>
      </c>
    </row>
    <row r="53" spans="1:6">
      <c r="A53" s="19">
        <v>2.9039999999999999</v>
      </c>
      <c r="B53" s="23">
        <v>5.4</v>
      </c>
      <c r="C53" s="19">
        <f t="shared" si="0"/>
        <v>2.931</v>
      </c>
      <c r="D53" s="47">
        <f t="shared" si="1"/>
        <v>459.6227526651943</v>
      </c>
      <c r="E53" s="19">
        <f t="shared" si="3"/>
        <v>1.1716914233036484</v>
      </c>
      <c r="F53" s="23">
        <f t="shared" si="2"/>
        <v>2.4819628643920493</v>
      </c>
    </row>
    <row r="54" spans="1:6">
      <c r="A54" s="19">
        <v>2.9580000000000002</v>
      </c>
      <c r="B54" s="23">
        <v>5</v>
      </c>
      <c r="C54" s="19">
        <f t="shared" si="0"/>
        <v>2.9830000000000001</v>
      </c>
      <c r="D54" s="47">
        <f t="shared" si="1"/>
        <v>461.02029069227547</v>
      </c>
      <c r="E54" s="19">
        <f t="shared" si="3"/>
        <v>1.1965110519475688</v>
      </c>
      <c r="F54" s="23">
        <f t="shared" si="2"/>
        <v>2.3051014534613774</v>
      </c>
    </row>
    <row r="55" spans="1:6">
      <c r="A55" s="19">
        <v>3.008</v>
      </c>
      <c r="B55" s="23">
        <v>6.2</v>
      </c>
      <c r="C55" s="19">
        <f t="shared" si="0"/>
        <v>3.0390000000000001</v>
      </c>
      <c r="D55" s="47">
        <f t="shared" si="1"/>
        <v>462.49853182250115</v>
      </c>
      <c r="E55" s="19">
        <f t="shared" si="3"/>
        <v>1.2195620664821825</v>
      </c>
      <c r="F55" s="23">
        <f t="shared" si="2"/>
        <v>2.8674908972995072</v>
      </c>
    </row>
    <row r="56" spans="1:6">
      <c r="A56" s="19">
        <v>3.07</v>
      </c>
      <c r="B56" s="23">
        <v>6.4</v>
      </c>
      <c r="C56" s="19">
        <f t="shared" si="0"/>
        <v>3.1019999999999999</v>
      </c>
      <c r="D56" s="47">
        <f t="shared" si="1"/>
        <v>464.12890076857173</v>
      </c>
      <c r="E56" s="19">
        <f t="shared" si="3"/>
        <v>1.2482369754551774</v>
      </c>
      <c r="F56" s="23">
        <f t="shared" si="2"/>
        <v>2.970424964918859</v>
      </c>
    </row>
    <row r="57" spans="1:6">
      <c r="A57" s="19">
        <v>3.1339999999999999</v>
      </c>
      <c r="B57" s="23">
        <v>5.4</v>
      </c>
      <c r="C57" s="19">
        <f t="shared" si="0"/>
        <v>3.161</v>
      </c>
      <c r="D57" s="47">
        <f t="shared" si="1"/>
        <v>465.62496818764708</v>
      </c>
      <c r="E57" s="19">
        <f t="shared" si="3"/>
        <v>1.277941225104366</v>
      </c>
      <c r="F57" s="23">
        <f t="shared" si="2"/>
        <v>2.5143748282132945</v>
      </c>
    </row>
    <row r="58" spans="1:6">
      <c r="A58" s="19">
        <v>3.1880000000000002</v>
      </c>
      <c r="B58" s="23">
        <v>5.4</v>
      </c>
      <c r="C58" s="19">
        <f t="shared" si="0"/>
        <v>3.2150000000000003</v>
      </c>
      <c r="D58" s="47">
        <f t="shared" si="1"/>
        <v>466.96862126451407</v>
      </c>
      <c r="E58" s="19">
        <f t="shared" si="3"/>
        <v>1.3030849733864989</v>
      </c>
      <c r="F58" s="23">
        <f t="shared" si="2"/>
        <v>2.5216305548283762</v>
      </c>
    </row>
    <row r="59" spans="1:6">
      <c r="A59" s="19">
        <v>3.242</v>
      </c>
      <c r="B59" s="23">
        <v>5.4</v>
      </c>
      <c r="C59" s="19">
        <f t="shared" si="0"/>
        <v>3.2690000000000001</v>
      </c>
      <c r="D59" s="47">
        <f t="shared" si="1"/>
        <v>468.28820214407318</v>
      </c>
      <c r="E59" s="19">
        <f t="shared" si="3"/>
        <v>1.3283012789347826</v>
      </c>
      <c r="F59" s="23">
        <f t="shared" si="2"/>
        <v>2.5287562915779955</v>
      </c>
    </row>
    <row r="60" spans="1:6">
      <c r="A60" s="19">
        <v>3.2959999999999998</v>
      </c>
      <c r="B60" s="23">
        <v>6.4</v>
      </c>
      <c r="C60" s="19">
        <f t="shared" si="0"/>
        <v>3.3279999999999998</v>
      </c>
      <c r="D60" s="47">
        <f t="shared" si="1"/>
        <v>469.70292760560949</v>
      </c>
      <c r="E60" s="19">
        <f t="shared" si="3"/>
        <v>1.3535888418505626</v>
      </c>
      <c r="F60" s="23">
        <f t="shared" si="2"/>
        <v>3.0060987366759009</v>
      </c>
    </row>
    <row r="61" spans="1:6">
      <c r="A61" s="19">
        <v>3.36</v>
      </c>
      <c r="B61" s="23">
        <v>6.4</v>
      </c>
      <c r="C61" s="19">
        <f t="shared" si="0"/>
        <v>3.3919999999999999</v>
      </c>
      <c r="D61" s="47">
        <f t="shared" si="1"/>
        <v>471.20621549154163</v>
      </c>
      <c r="E61" s="19">
        <f t="shared" si="3"/>
        <v>1.3836498292173216</v>
      </c>
      <c r="F61" s="23">
        <f t="shared" si="2"/>
        <v>3.0157197791458668</v>
      </c>
    </row>
    <row r="62" spans="1:6">
      <c r="A62" s="19">
        <v>3.4239999999999999</v>
      </c>
      <c r="B62" s="23">
        <v>5.4</v>
      </c>
      <c r="C62" s="19">
        <f t="shared" si="0"/>
        <v>3.4510000000000001</v>
      </c>
      <c r="D62" s="47">
        <f t="shared" si="1"/>
        <v>472.56373814822393</v>
      </c>
      <c r="E62" s="19">
        <f t="shared" si="3"/>
        <v>1.4138070270087804</v>
      </c>
      <c r="F62" s="23">
        <f t="shared" si="2"/>
        <v>2.5518441860004093</v>
      </c>
    </row>
    <row r="63" spans="1:6">
      <c r="A63" s="19">
        <v>3.4780000000000002</v>
      </c>
      <c r="B63" s="23">
        <v>5.4</v>
      </c>
      <c r="C63" s="19">
        <f t="shared" si="0"/>
        <v>3.5050000000000003</v>
      </c>
      <c r="D63" s="47">
        <f t="shared" si="1"/>
        <v>473.78285852115914</v>
      </c>
      <c r="E63" s="19">
        <f t="shared" si="3"/>
        <v>1.4393254688687844</v>
      </c>
      <c r="F63" s="23">
        <f t="shared" si="2"/>
        <v>2.5584274360142594</v>
      </c>
    </row>
    <row r="64" spans="1:6">
      <c r="A64" s="19">
        <v>3.532</v>
      </c>
      <c r="B64" s="23">
        <v>5.4</v>
      </c>
      <c r="C64" s="19">
        <f t="shared" si="0"/>
        <v>3.5590000000000002</v>
      </c>
      <c r="D64" s="47">
        <f t="shared" si="1"/>
        <v>474.9800621167862</v>
      </c>
      <c r="E64" s="19">
        <f t="shared" si="3"/>
        <v>1.4649097432289271</v>
      </c>
      <c r="F64" s="23">
        <f t="shared" si="2"/>
        <v>2.5648923354306459</v>
      </c>
    </row>
    <row r="65" spans="1:6">
      <c r="A65" s="19">
        <v>3.5859999999999999</v>
      </c>
      <c r="B65" s="23">
        <v>5.4</v>
      </c>
      <c r="C65" s="19">
        <f t="shared" si="0"/>
        <v>3.613</v>
      </c>
      <c r="D65" s="47">
        <f t="shared" si="1"/>
        <v>476.1557416180222</v>
      </c>
      <c r="E65" s="19">
        <f t="shared" si="3"/>
        <v>1.4905586665832335</v>
      </c>
      <c r="F65" s="23">
        <f t="shared" si="2"/>
        <v>2.57124100473732</v>
      </c>
    </row>
    <row r="66" spans="1:6">
      <c r="A66" s="19">
        <v>3.64</v>
      </c>
      <c r="B66" s="23">
        <v>5.4</v>
      </c>
      <c r="C66" s="19">
        <f t="shared" si="0"/>
        <v>3.6670000000000003</v>
      </c>
      <c r="D66" s="47">
        <f t="shared" si="1"/>
        <v>477.31028698544543</v>
      </c>
      <c r="E66" s="19">
        <f t="shared" si="3"/>
        <v>1.5162710766306067</v>
      </c>
      <c r="F66" s="23">
        <f t="shared" si="2"/>
        <v>2.5774755497214055</v>
      </c>
    </row>
    <row r="67" spans="1:6">
      <c r="A67" s="19">
        <v>3.694</v>
      </c>
      <c r="B67" s="23">
        <v>5.4</v>
      </c>
      <c r="C67" s="19">
        <f t="shared" si="0"/>
        <v>3.7210000000000001</v>
      </c>
      <c r="D67" s="47">
        <f t="shared" si="1"/>
        <v>478.44408545729635</v>
      </c>
      <c r="E67" s="19">
        <f t="shared" si="3"/>
        <v>1.5420458321278208</v>
      </c>
      <c r="F67" s="23">
        <f t="shared" si="2"/>
        <v>2.5835980614694005</v>
      </c>
    </row>
    <row r="68" spans="1:6">
      <c r="A68" s="19">
        <v>3.7480000000000002</v>
      </c>
      <c r="B68" s="23">
        <v>6.4</v>
      </c>
      <c r="C68" s="19">
        <f t="shared" si="0"/>
        <v>3.7800000000000002</v>
      </c>
      <c r="D68" s="47">
        <f t="shared" si="1"/>
        <v>479.65960098656961</v>
      </c>
      <c r="E68" s="19">
        <f t="shared" si="3"/>
        <v>1.5678818127425147</v>
      </c>
      <c r="F68" s="23">
        <f t="shared" si="2"/>
        <v>3.0698214463140459</v>
      </c>
    </row>
    <row r="69" spans="1:6">
      <c r="A69" s="19">
        <v>3.8119999999999998</v>
      </c>
      <c r="B69" s="23">
        <v>6.4</v>
      </c>
      <c r="C69" s="19">
        <f t="shared" si="0"/>
        <v>3.8439999999999999</v>
      </c>
      <c r="D69" s="47">
        <f t="shared" si="1"/>
        <v>480.95121990299191</v>
      </c>
      <c r="E69" s="19">
        <f t="shared" si="3"/>
        <v>1.5985800272056552</v>
      </c>
      <c r="F69" s="23">
        <f t="shared" si="2"/>
        <v>3.0780878073791484</v>
      </c>
    </row>
    <row r="70" spans="1:6">
      <c r="A70" s="19">
        <v>3.8759999999999999</v>
      </c>
      <c r="B70" s="23">
        <v>5</v>
      </c>
      <c r="C70" s="19">
        <f t="shared" si="0"/>
        <v>3.9009999999999998</v>
      </c>
      <c r="D70" s="47">
        <f t="shared" si="1"/>
        <v>482.07849161131759</v>
      </c>
      <c r="E70" s="19">
        <f t="shared" si="3"/>
        <v>1.6293609052794467</v>
      </c>
      <c r="F70" s="23">
        <f t="shared" si="2"/>
        <v>2.4103924580565881</v>
      </c>
    </row>
    <row r="71" spans="1:6">
      <c r="A71" s="19">
        <v>3.9260000000000002</v>
      </c>
      <c r="B71" s="23">
        <v>5</v>
      </c>
      <c r="C71" s="19">
        <f t="shared" ref="C71:C134" si="4">(A71)+(B71/200)</f>
        <v>3.9510000000000001</v>
      </c>
      <c r="D71" s="47">
        <f t="shared" ref="D71:D134" si="5">329.2295+(66.3845*C71)-(9.1268*C71^2)+(0.6041*C71^3)-(0.01334*C71^4)</f>
        <v>483.04978988809921</v>
      </c>
      <c r="E71" s="19">
        <f t="shared" si="3"/>
        <v>1.6534648298600125</v>
      </c>
      <c r="F71" s="23">
        <f t="shared" ref="F71:F134" si="6">B71*(D71/1000)</f>
        <v>2.4152489494404961</v>
      </c>
    </row>
    <row r="72" spans="1:6">
      <c r="A72" s="19">
        <v>3.976</v>
      </c>
      <c r="B72" s="23">
        <v>6.4</v>
      </c>
      <c r="C72" s="19">
        <f t="shared" si="4"/>
        <v>4.008</v>
      </c>
      <c r="D72" s="47">
        <f t="shared" si="5"/>
        <v>484.13747295260322</v>
      </c>
      <c r="E72" s="19">
        <f t="shared" ref="E72:E135" si="7">E71+(F71/100)</f>
        <v>1.6776173193544175</v>
      </c>
      <c r="F72" s="23">
        <f t="shared" si="6"/>
        <v>3.0984798268966607</v>
      </c>
    </row>
    <row r="73" spans="1:6">
      <c r="A73" s="19">
        <v>4.04</v>
      </c>
      <c r="B73" s="23">
        <v>6.4</v>
      </c>
      <c r="C73" s="19">
        <f t="shared" si="4"/>
        <v>4.0720000000000001</v>
      </c>
      <c r="D73" s="47">
        <f t="shared" si="5"/>
        <v>485.33436705840643</v>
      </c>
      <c r="E73" s="19">
        <f t="shared" si="7"/>
        <v>1.7086021176233841</v>
      </c>
      <c r="F73" s="23">
        <f t="shared" si="6"/>
        <v>3.1061399491738015</v>
      </c>
    </row>
    <row r="74" spans="1:6">
      <c r="A74" s="19">
        <v>4.1040000000000001</v>
      </c>
      <c r="B74" s="23">
        <v>5.4</v>
      </c>
      <c r="C74" s="19">
        <f t="shared" si="4"/>
        <v>4.1310000000000002</v>
      </c>
      <c r="D74" s="47">
        <f t="shared" si="5"/>
        <v>486.41542941396108</v>
      </c>
      <c r="E74" s="19">
        <f t="shared" si="7"/>
        <v>1.739663517115122</v>
      </c>
      <c r="F74" s="23">
        <f t="shared" si="6"/>
        <v>2.6266433188353902</v>
      </c>
    </row>
    <row r="75" spans="1:6">
      <c r="A75" s="19">
        <v>4.1580000000000004</v>
      </c>
      <c r="B75" s="23">
        <v>5.4</v>
      </c>
      <c r="C75" s="19">
        <f t="shared" si="4"/>
        <v>4.1850000000000005</v>
      </c>
      <c r="D75" s="47">
        <f t="shared" si="5"/>
        <v>487.38652122280507</v>
      </c>
      <c r="E75" s="19">
        <f t="shared" si="7"/>
        <v>1.765929950303476</v>
      </c>
      <c r="F75" s="23">
        <f t="shared" si="6"/>
        <v>2.6318872146031476</v>
      </c>
    </row>
    <row r="76" spans="1:6">
      <c r="A76" s="19">
        <v>4.2119999999999997</v>
      </c>
      <c r="B76" s="23">
        <v>5.4</v>
      </c>
      <c r="C76" s="19">
        <f t="shared" si="4"/>
        <v>4.2389999999999999</v>
      </c>
      <c r="D76" s="47">
        <f t="shared" si="5"/>
        <v>488.34044244576927</v>
      </c>
      <c r="E76" s="19">
        <f t="shared" si="7"/>
        <v>1.7922488224495075</v>
      </c>
      <c r="F76" s="23">
        <f t="shared" si="6"/>
        <v>2.6370383892071545</v>
      </c>
    </row>
    <row r="77" spans="1:6">
      <c r="A77" s="19">
        <v>4.266</v>
      </c>
      <c r="B77" s="23">
        <v>5.4</v>
      </c>
      <c r="C77" s="19">
        <f t="shared" si="4"/>
        <v>4.2930000000000001</v>
      </c>
      <c r="D77" s="47">
        <f t="shared" si="5"/>
        <v>489.27755148447204</v>
      </c>
      <c r="E77" s="19">
        <f t="shared" si="7"/>
        <v>1.8186192063415789</v>
      </c>
      <c r="F77" s="23">
        <f t="shared" si="6"/>
        <v>2.6420987780161491</v>
      </c>
    </row>
    <row r="78" spans="1:6">
      <c r="A78" s="19">
        <v>4.32</v>
      </c>
      <c r="B78" s="23">
        <v>6.4</v>
      </c>
      <c r="C78" s="19">
        <f t="shared" si="4"/>
        <v>4.3520000000000003</v>
      </c>
      <c r="D78" s="47">
        <f t="shared" si="5"/>
        <v>490.282629679173</v>
      </c>
      <c r="E78" s="19">
        <f t="shared" si="7"/>
        <v>1.8450401941217405</v>
      </c>
      <c r="F78" s="23">
        <f t="shared" si="6"/>
        <v>3.1378088299467075</v>
      </c>
    </row>
    <row r="79" spans="1:6">
      <c r="A79" s="19">
        <v>4.3840000000000003</v>
      </c>
      <c r="B79" s="23">
        <v>6.4</v>
      </c>
      <c r="C79" s="19">
        <f t="shared" si="4"/>
        <v>4.4160000000000004</v>
      </c>
      <c r="D79" s="47">
        <f t="shared" si="5"/>
        <v>491.35120598687774</v>
      </c>
      <c r="E79" s="19">
        <f t="shared" si="7"/>
        <v>1.8764182824212075</v>
      </c>
      <c r="F79" s="23">
        <f t="shared" si="6"/>
        <v>3.1446477183160177</v>
      </c>
    </row>
    <row r="80" spans="1:6">
      <c r="A80" s="19">
        <v>4.4480000000000004</v>
      </c>
      <c r="B80" s="23">
        <v>5.4</v>
      </c>
      <c r="C80" s="19">
        <f t="shared" si="4"/>
        <v>4.4750000000000005</v>
      </c>
      <c r="D80" s="47">
        <f t="shared" si="5"/>
        <v>492.3168042701015</v>
      </c>
      <c r="E80" s="19">
        <f t="shared" si="7"/>
        <v>1.9078647596043676</v>
      </c>
      <c r="F80" s="23">
        <f t="shared" si="6"/>
        <v>2.6585107430585482</v>
      </c>
    </row>
    <row r="81" spans="1:6">
      <c r="A81" s="19">
        <v>4.5019999999999998</v>
      </c>
      <c r="B81" s="23">
        <v>5.4</v>
      </c>
      <c r="C81" s="19">
        <f t="shared" si="4"/>
        <v>4.5289999999999999</v>
      </c>
      <c r="D81" s="47">
        <f t="shared" si="5"/>
        <v>493.18457593201305</v>
      </c>
      <c r="E81" s="19">
        <f t="shared" si="7"/>
        <v>1.934449867034953</v>
      </c>
      <c r="F81" s="23">
        <f t="shared" si="6"/>
        <v>2.6631967100328704</v>
      </c>
    </row>
    <row r="82" spans="1:6">
      <c r="A82" s="19">
        <v>4.556</v>
      </c>
      <c r="B82" s="23">
        <v>5.4</v>
      </c>
      <c r="C82" s="19">
        <f t="shared" si="4"/>
        <v>4.5830000000000002</v>
      </c>
      <c r="D82" s="47">
        <f t="shared" si="5"/>
        <v>494.03741359179827</v>
      </c>
      <c r="E82" s="19">
        <f t="shared" si="7"/>
        <v>1.9610818341352818</v>
      </c>
      <c r="F82" s="23">
        <f t="shared" si="6"/>
        <v>2.6678020333957106</v>
      </c>
    </row>
    <row r="83" spans="1:6">
      <c r="A83" s="19">
        <v>4.6100000000000003</v>
      </c>
      <c r="B83" s="23">
        <v>5.4</v>
      </c>
      <c r="C83" s="19">
        <f t="shared" si="4"/>
        <v>4.6370000000000005</v>
      </c>
      <c r="D83" s="47">
        <f t="shared" si="5"/>
        <v>494.87565830877168</v>
      </c>
      <c r="E83" s="19">
        <f t="shared" si="7"/>
        <v>1.987759854469239</v>
      </c>
      <c r="F83" s="23">
        <f t="shared" si="6"/>
        <v>2.672328554867367</v>
      </c>
    </row>
    <row r="84" spans="1:6">
      <c r="A84" s="19">
        <v>4.6639999999999997</v>
      </c>
      <c r="B84" s="23">
        <v>5.4</v>
      </c>
      <c r="C84" s="19">
        <f t="shared" si="4"/>
        <v>4.6909999999999998</v>
      </c>
      <c r="D84" s="47">
        <f t="shared" si="5"/>
        <v>495.69964841990929</v>
      </c>
      <c r="E84" s="19">
        <f t="shared" si="7"/>
        <v>2.0144831400179126</v>
      </c>
      <c r="F84" s="23">
        <f t="shared" si="6"/>
        <v>2.6767781014675105</v>
      </c>
    </row>
    <row r="85" spans="1:6">
      <c r="A85" s="19">
        <v>4.718</v>
      </c>
      <c r="B85" s="23">
        <v>5.4</v>
      </c>
      <c r="C85" s="19">
        <f t="shared" si="4"/>
        <v>4.7450000000000001</v>
      </c>
      <c r="D85" s="47">
        <f t="shared" si="5"/>
        <v>496.50971953984919</v>
      </c>
      <c r="E85" s="19">
        <f t="shared" si="7"/>
        <v>2.0412509210325878</v>
      </c>
      <c r="F85" s="23">
        <f t="shared" si="6"/>
        <v>2.6811524855151858</v>
      </c>
    </row>
    <row r="86" spans="1:6">
      <c r="A86" s="19">
        <v>4.7720000000000002</v>
      </c>
      <c r="B86" s="23">
        <v>6.4</v>
      </c>
      <c r="C86" s="19">
        <f t="shared" si="4"/>
        <v>4.8040000000000003</v>
      </c>
      <c r="D86" s="47">
        <f t="shared" si="5"/>
        <v>497.37927761968126</v>
      </c>
      <c r="E86" s="19">
        <f t="shared" si="7"/>
        <v>2.0680624458877395</v>
      </c>
      <c r="F86" s="23">
        <f t="shared" si="6"/>
        <v>3.1832273767659602</v>
      </c>
    </row>
    <row r="87" spans="1:6">
      <c r="A87" s="19">
        <v>4.8360000000000003</v>
      </c>
      <c r="B87" s="23">
        <v>6.4</v>
      </c>
      <c r="C87" s="19">
        <f t="shared" si="4"/>
        <v>4.8680000000000003</v>
      </c>
      <c r="D87" s="47">
        <f t="shared" si="5"/>
        <v>498.30468895962593</v>
      </c>
      <c r="E87" s="19">
        <f t="shared" si="7"/>
        <v>2.0998947196553992</v>
      </c>
      <c r="F87" s="23">
        <f t="shared" si="6"/>
        <v>3.1891500093416063</v>
      </c>
    </row>
    <row r="88" spans="1:6">
      <c r="A88" s="19">
        <v>4.9000000000000004</v>
      </c>
      <c r="B88" s="23">
        <v>5.4</v>
      </c>
      <c r="C88" s="19">
        <f t="shared" si="4"/>
        <v>4.9270000000000005</v>
      </c>
      <c r="D88" s="47">
        <f t="shared" si="5"/>
        <v>499.14181509303336</v>
      </c>
      <c r="E88" s="19">
        <f t="shared" si="7"/>
        <v>2.1317862197488151</v>
      </c>
      <c r="F88" s="23">
        <f t="shared" si="6"/>
        <v>2.6953658015023803</v>
      </c>
    </row>
    <row r="89" spans="1:6">
      <c r="A89" s="19">
        <v>4.9539999999999997</v>
      </c>
      <c r="B89" s="23">
        <v>5.2</v>
      </c>
      <c r="C89" s="19">
        <f t="shared" si="4"/>
        <v>4.9799999999999995</v>
      </c>
      <c r="D89" s="47">
        <f t="shared" si="5"/>
        <v>499.88109077946564</v>
      </c>
      <c r="E89" s="19">
        <f t="shared" si="7"/>
        <v>2.1587398777638387</v>
      </c>
      <c r="F89" s="23">
        <f t="shared" si="6"/>
        <v>2.5993816720532212</v>
      </c>
    </row>
    <row r="90" spans="1:6">
      <c r="A90" s="19">
        <v>5.0060000000000002</v>
      </c>
      <c r="B90" s="23">
        <v>6.4</v>
      </c>
      <c r="C90" s="19">
        <f t="shared" si="4"/>
        <v>5.0380000000000003</v>
      </c>
      <c r="D90" s="47">
        <f t="shared" si="5"/>
        <v>500.67668674330992</v>
      </c>
      <c r="E90" s="19">
        <f t="shared" si="7"/>
        <v>2.1847336944843709</v>
      </c>
      <c r="F90" s="23">
        <f t="shared" si="6"/>
        <v>3.2043307951571833</v>
      </c>
    </row>
    <row r="91" spans="1:6">
      <c r="A91" s="19">
        <v>5.07</v>
      </c>
      <c r="B91" s="23">
        <v>7</v>
      </c>
      <c r="C91" s="19">
        <f t="shared" si="4"/>
        <v>5.1050000000000004</v>
      </c>
      <c r="D91" s="47">
        <f t="shared" si="5"/>
        <v>501.57877788792712</v>
      </c>
      <c r="E91" s="19">
        <f t="shared" si="7"/>
        <v>2.2167770024359426</v>
      </c>
      <c r="F91" s="23">
        <f t="shared" si="6"/>
        <v>3.51105144521549</v>
      </c>
    </row>
    <row r="92" spans="1:6">
      <c r="A92" s="19">
        <v>5.14</v>
      </c>
      <c r="B92" s="23">
        <v>6</v>
      </c>
      <c r="C92" s="19">
        <f t="shared" si="4"/>
        <v>5.17</v>
      </c>
      <c r="D92" s="47">
        <f t="shared" si="5"/>
        <v>502.43710994319861</v>
      </c>
      <c r="E92" s="19">
        <f t="shared" si="7"/>
        <v>2.2518875168880976</v>
      </c>
      <c r="F92" s="23">
        <f t="shared" si="6"/>
        <v>3.0146226596591914</v>
      </c>
    </row>
    <row r="93" spans="1:6">
      <c r="A93" s="19">
        <v>5.2</v>
      </c>
      <c r="B93" s="23">
        <v>6</v>
      </c>
      <c r="C93" s="19">
        <f t="shared" si="4"/>
        <v>5.23</v>
      </c>
      <c r="D93" s="47">
        <f t="shared" si="5"/>
        <v>503.21517932831063</v>
      </c>
      <c r="E93" s="19">
        <f t="shared" si="7"/>
        <v>2.2820337434846896</v>
      </c>
      <c r="F93" s="23">
        <f t="shared" si="6"/>
        <v>3.0192910759698637</v>
      </c>
    </row>
    <row r="94" spans="1:6">
      <c r="A94" s="19">
        <v>5.26</v>
      </c>
      <c r="B94" s="23">
        <v>7</v>
      </c>
      <c r="C94" s="19">
        <f t="shared" si="4"/>
        <v>5.2949999999999999</v>
      </c>
      <c r="D94" s="47">
        <f t="shared" si="5"/>
        <v>504.04316850609024</v>
      </c>
      <c r="E94" s="19">
        <f t="shared" si="7"/>
        <v>2.3122266542443883</v>
      </c>
      <c r="F94" s="23">
        <f t="shared" si="6"/>
        <v>3.5283021795426315</v>
      </c>
    </row>
    <row r="95" spans="1:6">
      <c r="A95" s="19">
        <v>5.33</v>
      </c>
      <c r="B95" s="23">
        <v>7</v>
      </c>
      <c r="C95" s="19">
        <f t="shared" si="4"/>
        <v>5.3650000000000002</v>
      </c>
      <c r="D95" s="47">
        <f t="shared" si="5"/>
        <v>504.91809234142823</v>
      </c>
      <c r="E95" s="19">
        <f t="shared" si="7"/>
        <v>2.3475096760398149</v>
      </c>
      <c r="F95" s="23">
        <f t="shared" si="6"/>
        <v>3.5344266463899978</v>
      </c>
    </row>
    <row r="96" spans="1:6">
      <c r="A96" s="19">
        <v>5.4</v>
      </c>
      <c r="B96" s="23">
        <v>6</v>
      </c>
      <c r="C96" s="19">
        <f t="shared" si="4"/>
        <v>5.4300000000000006</v>
      </c>
      <c r="D96" s="47">
        <f t="shared" si="5"/>
        <v>505.71552277304664</v>
      </c>
      <c r="E96" s="19">
        <f t="shared" si="7"/>
        <v>2.382853942503715</v>
      </c>
      <c r="F96" s="23">
        <f t="shared" si="6"/>
        <v>3.0342931366382802</v>
      </c>
    </row>
    <row r="97" spans="1:6">
      <c r="A97" s="19">
        <v>5.46</v>
      </c>
      <c r="B97" s="23">
        <v>6</v>
      </c>
      <c r="C97" s="19">
        <f t="shared" si="4"/>
        <v>5.49</v>
      </c>
      <c r="D97" s="47">
        <f t="shared" si="5"/>
        <v>506.43925535324666</v>
      </c>
      <c r="E97" s="19">
        <f t="shared" si="7"/>
        <v>2.4131968738700977</v>
      </c>
      <c r="F97" s="23">
        <f t="shared" si="6"/>
        <v>3.0386355321194798</v>
      </c>
    </row>
    <row r="98" spans="1:6">
      <c r="A98" s="19">
        <v>5.52</v>
      </c>
      <c r="B98" s="23">
        <v>6</v>
      </c>
      <c r="C98" s="19">
        <f t="shared" si="4"/>
        <v>5.55</v>
      </c>
      <c r="D98" s="47">
        <f t="shared" si="5"/>
        <v>507.15154184412495</v>
      </c>
      <c r="E98" s="19">
        <f t="shared" si="7"/>
        <v>2.4435832291912924</v>
      </c>
      <c r="F98" s="23">
        <f t="shared" si="6"/>
        <v>3.0429092510647493</v>
      </c>
    </row>
    <row r="99" spans="1:6">
      <c r="A99" s="19">
        <v>5.58</v>
      </c>
      <c r="B99" s="23">
        <v>6</v>
      </c>
      <c r="C99" s="19">
        <f t="shared" si="4"/>
        <v>5.61</v>
      </c>
      <c r="D99" s="47">
        <f t="shared" si="5"/>
        <v>507.85278342611059</v>
      </c>
      <c r="E99" s="19">
        <f t="shared" si="7"/>
        <v>2.4740123217019399</v>
      </c>
      <c r="F99" s="23">
        <f t="shared" si="6"/>
        <v>3.0471167005566637</v>
      </c>
    </row>
    <row r="100" spans="1:6">
      <c r="A100" s="19">
        <v>5.64</v>
      </c>
      <c r="B100" s="23">
        <v>6</v>
      </c>
      <c r="C100" s="19">
        <f t="shared" si="4"/>
        <v>5.67</v>
      </c>
      <c r="D100" s="47">
        <f t="shared" si="5"/>
        <v>508.54337713035869</v>
      </c>
      <c r="E100" s="19">
        <f t="shared" si="7"/>
        <v>2.5044834887075065</v>
      </c>
      <c r="F100" s="23">
        <f t="shared" si="6"/>
        <v>3.0512602627821521</v>
      </c>
    </row>
    <row r="101" spans="1:6">
      <c r="A101" s="19">
        <v>5.7</v>
      </c>
      <c r="B101" s="23">
        <v>7</v>
      </c>
      <c r="C101" s="19">
        <f t="shared" si="4"/>
        <v>5.7350000000000003</v>
      </c>
      <c r="D101" s="47">
        <f t="shared" si="5"/>
        <v>509.27996004719222</v>
      </c>
      <c r="E101" s="19">
        <f t="shared" si="7"/>
        <v>2.5349960913353282</v>
      </c>
      <c r="F101" s="23">
        <f t="shared" si="6"/>
        <v>3.5649597203303456</v>
      </c>
    </row>
    <row r="102" spans="1:6">
      <c r="A102" s="19">
        <v>5.77</v>
      </c>
      <c r="B102" s="23">
        <v>6</v>
      </c>
      <c r="C102" s="19">
        <f t="shared" si="4"/>
        <v>5.8</v>
      </c>
      <c r="D102" s="47">
        <f t="shared" si="5"/>
        <v>510.00500153599995</v>
      </c>
      <c r="E102" s="19">
        <f t="shared" si="7"/>
        <v>2.5706456885386317</v>
      </c>
      <c r="F102" s="23">
        <f t="shared" si="6"/>
        <v>3.0600300092159998</v>
      </c>
    </row>
    <row r="103" spans="1:6">
      <c r="A103" s="19">
        <v>5.83</v>
      </c>
      <c r="B103" s="23">
        <v>5</v>
      </c>
      <c r="C103" s="19">
        <f t="shared" si="4"/>
        <v>5.8550000000000004</v>
      </c>
      <c r="D103" s="47">
        <f t="shared" si="5"/>
        <v>510.6098455754622</v>
      </c>
      <c r="E103" s="19">
        <f t="shared" si="7"/>
        <v>2.6012459886307919</v>
      </c>
      <c r="F103" s="23">
        <f t="shared" si="6"/>
        <v>2.5530492278773109</v>
      </c>
    </row>
    <row r="104" spans="1:6">
      <c r="A104" s="19">
        <v>5.88</v>
      </c>
      <c r="B104" s="23">
        <v>5</v>
      </c>
      <c r="C104" s="19">
        <f t="shared" si="4"/>
        <v>5.9050000000000002</v>
      </c>
      <c r="D104" s="47">
        <f t="shared" si="5"/>
        <v>511.15308284939124</v>
      </c>
      <c r="E104" s="19">
        <f t="shared" si="7"/>
        <v>2.6267764809095651</v>
      </c>
      <c r="F104" s="23">
        <f t="shared" si="6"/>
        <v>2.5557654142469559</v>
      </c>
    </row>
    <row r="105" spans="1:6">
      <c r="A105" s="19">
        <v>5.93</v>
      </c>
      <c r="B105" s="23">
        <v>6</v>
      </c>
      <c r="C105" s="19">
        <f t="shared" si="4"/>
        <v>5.96</v>
      </c>
      <c r="D105" s="47">
        <f t="shared" si="5"/>
        <v>511.74362908968965</v>
      </c>
      <c r="E105" s="19">
        <f t="shared" si="7"/>
        <v>2.6523341350520346</v>
      </c>
      <c r="F105" s="23">
        <f t="shared" si="6"/>
        <v>3.0704617745381375</v>
      </c>
    </row>
    <row r="106" spans="1:6">
      <c r="A106" s="19">
        <v>5.99</v>
      </c>
      <c r="B106" s="23">
        <v>6</v>
      </c>
      <c r="C106" s="19">
        <f t="shared" si="4"/>
        <v>6.0200000000000005</v>
      </c>
      <c r="D106" s="47">
        <f t="shared" si="5"/>
        <v>512.37980729338551</v>
      </c>
      <c r="E106" s="19">
        <f t="shared" si="7"/>
        <v>2.6830387527974162</v>
      </c>
      <c r="F106" s="23">
        <f t="shared" si="6"/>
        <v>3.0742788437603128</v>
      </c>
    </row>
    <row r="107" spans="1:6">
      <c r="A107" s="19">
        <v>6.05</v>
      </c>
      <c r="B107" s="23">
        <v>7</v>
      </c>
      <c r="C107" s="19">
        <f t="shared" si="4"/>
        <v>6.085</v>
      </c>
      <c r="D107" s="47">
        <f t="shared" si="5"/>
        <v>513.05993224929625</v>
      </c>
      <c r="E107" s="19">
        <f t="shared" si="7"/>
        <v>2.7137815412350195</v>
      </c>
      <c r="F107" s="23">
        <f t="shared" si="6"/>
        <v>3.5914195257450738</v>
      </c>
    </row>
    <row r="108" spans="1:6">
      <c r="A108" s="19">
        <v>6.12</v>
      </c>
      <c r="B108" s="23">
        <v>6.4</v>
      </c>
      <c r="C108" s="19">
        <f t="shared" si="4"/>
        <v>6.1520000000000001</v>
      </c>
      <c r="D108" s="47">
        <f t="shared" si="5"/>
        <v>513.75159080018057</v>
      </c>
      <c r="E108" s="19">
        <f t="shared" si="7"/>
        <v>2.7496957364924701</v>
      </c>
      <c r="F108" s="23">
        <f t="shared" si="6"/>
        <v>3.2880101811211553</v>
      </c>
    </row>
    <row r="109" spans="1:6">
      <c r="A109" s="19">
        <v>6.1840000000000002</v>
      </c>
      <c r="B109" s="23">
        <v>5.3</v>
      </c>
      <c r="C109" s="19">
        <f t="shared" si="4"/>
        <v>6.2105000000000006</v>
      </c>
      <c r="D109" s="47">
        <f t="shared" si="5"/>
        <v>514.3480922539843</v>
      </c>
      <c r="E109" s="19">
        <f t="shared" si="7"/>
        <v>2.7825758383036816</v>
      </c>
      <c r="F109" s="23">
        <f t="shared" si="6"/>
        <v>2.7260448889461166</v>
      </c>
    </row>
    <row r="110" spans="1:6">
      <c r="A110" s="19">
        <v>6.2370000000000001</v>
      </c>
      <c r="B110" s="23">
        <v>5.3</v>
      </c>
      <c r="C110" s="19">
        <f t="shared" si="4"/>
        <v>6.2635000000000005</v>
      </c>
      <c r="D110" s="47">
        <f t="shared" si="5"/>
        <v>514.88283795361258</v>
      </c>
      <c r="E110" s="19">
        <f t="shared" si="7"/>
        <v>2.8098362871931428</v>
      </c>
      <c r="F110" s="23">
        <f t="shared" si="6"/>
        <v>2.7288790411541464</v>
      </c>
    </row>
    <row r="111" spans="1:6">
      <c r="A111" s="19">
        <v>6.29</v>
      </c>
      <c r="B111" s="23">
        <v>5.3</v>
      </c>
      <c r="C111" s="19">
        <f t="shared" si="4"/>
        <v>6.3165000000000004</v>
      </c>
      <c r="D111" s="47">
        <f t="shared" si="5"/>
        <v>515.41243992334375</v>
      </c>
      <c r="E111" s="19">
        <f t="shared" si="7"/>
        <v>2.8371250776046844</v>
      </c>
      <c r="F111" s="23">
        <f t="shared" si="6"/>
        <v>2.7316859315937219</v>
      </c>
    </row>
    <row r="112" spans="1:6">
      <c r="A112" s="19">
        <v>6.343</v>
      </c>
      <c r="B112" s="23">
        <v>5.3</v>
      </c>
      <c r="C112" s="19">
        <f t="shared" si="4"/>
        <v>6.3695000000000004</v>
      </c>
      <c r="D112" s="47">
        <f t="shared" si="5"/>
        <v>515.93713797329656</v>
      </c>
      <c r="E112" s="19">
        <f t="shared" si="7"/>
        <v>2.8644419369206218</v>
      </c>
      <c r="F112" s="23">
        <f t="shared" si="6"/>
        <v>2.7344668312584717</v>
      </c>
    </row>
    <row r="113" spans="1:6">
      <c r="A113" s="19">
        <v>6.3959999999999999</v>
      </c>
      <c r="B113" s="23">
        <v>5.3</v>
      </c>
      <c r="C113" s="19">
        <f t="shared" si="4"/>
        <v>6.4225000000000003</v>
      </c>
      <c r="D113" s="47">
        <f t="shared" si="5"/>
        <v>516.4571693873736</v>
      </c>
      <c r="E113" s="19">
        <f t="shared" si="7"/>
        <v>2.8917866052332064</v>
      </c>
      <c r="F113" s="23">
        <f t="shared" si="6"/>
        <v>2.7372229977530802</v>
      </c>
    </row>
    <row r="114" spans="1:6">
      <c r="A114" s="19">
        <v>6.4489999999999998</v>
      </c>
      <c r="B114" s="23">
        <v>6.4</v>
      </c>
      <c r="C114" s="19">
        <f t="shared" si="4"/>
        <v>6.4809999999999999</v>
      </c>
      <c r="D114" s="47">
        <f t="shared" si="5"/>
        <v>517.02603006577522</v>
      </c>
      <c r="E114" s="19">
        <f t="shared" si="7"/>
        <v>2.9191588352107374</v>
      </c>
      <c r="F114" s="23">
        <f t="shared" si="6"/>
        <v>3.3089665924209615</v>
      </c>
    </row>
    <row r="115" spans="1:6">
      <c r="A115" s="19">
        <v>6.5129999999999999</v>
      </c>
      <c r="B115" s="23">
        <v>6.4</v>
      </c>
      <c r="C115" s="19">
        <f t="shared" si="4"/>
        <v>6.5449999999999999</v>
      </c>
      <c r="D115" s="47">
        <f t="shared" si="5"/>
        <v>517.6425571696152</v>
      </c>
      <c r="E115" s="19">
        <f t="shared" si="7"/>
        <v>2.9522485011349469</v>
      </c>
      <c r="F115" s="23">
        <f t="shared" si="6"/>
        <v>3.3129123658855373</v>
      </c>
    </row>
    <row r="116" spans="1:6">
      <c r="A116" s="19">
        <v>6.577</v>
      </c>
      <c r="B116" s="23">
        <v>5.3</v>
      </c>
      <c r="C116" s="19">
        <f t="shared" si="4"/>
        <v>6.6035000000000004</v>
      </c>
      <c r="D116" s="47">
        <f t="shared" si="5"/>
        <v>518.20111789284988</v>
      </c>
      <c r="E116" s="19">
        <f t="shared" si="7"/>
        <v>2.9853776247938022</v>
      </c>
      <c r="F116" s="23">
        <f t="shared" si="6"/>
        <v>2.7464659248321039</v>
      </c>
    </row>
    <row r="117" spans="1:6">
      <c r="A117" s="19">
        <v>6.63</v>
      </c>
      <c r="B117" s="23">
        <v>5.3</v>
      </c>
      <c r="C117" s="19">
        <f t="shared" si="4"/>
        <v>6.6565000000000003</v>
      </c>
      <c r="D117" s="47">
        <f t="shared" si="5"/>
        <v>518.70331760354577</v>
      </c>
      <c r="E117" s="19">
        <f t="shared" si="7"/>
        <v>3.0128422840421232</v>
      </c>
      <c r="F117" s="23">
        <f t="shared" si="6"/>
        <v>2.7491275832987929</v>
      </c>
    </row>
    <row r="118" spans="1:6">
      <c r="A118" s="19">
        <v>6.6829999999999998</v>
      </c>
      <c r="B118" s="23">
        <v>5.3</v>
      </c>
      <c r="C118" s="19">
        <f t="shared" si="4"/>
        <v>6.7095000000000002</v>
      </c>
      <c r="D118" s="47">
        <f t="shared" si="5"/>
        <v>519.20209171479939</v>
      </c>
      <c r="E118" s="19">
        <f t="shared" si="7"/>
        <v>3.0403335598751111</v>
      </c>
      <c r="F118" s="23">
        <f t="shared" si="6"/>
        <v>2.7517710860884366</v>
      </c>
    </row>
    <row r="119" spans="1:6">
      <c r="A119" s="19">
        <v>6.7359999999999998</v>
      </c>
      <c r="B119" s="23">
        <v>6.4</v>
      </c>
      <c r="C119" s="19">
        <f t="shared" si="4"/>
        <v>6.7679999999999998</v>
      </c>
      <c r="D119" s="47">
        <f t="shared" si="5"/>
        <v>519.74891361067625</v>
      </c>
      <c r="E119" s="19">
        <f t="shared" si="7"/>
        <v>3.0678512707359955</v>
      </c>
      <c r="F119" s="23">
        <f t="shared" si="6"/>
        <v>3.3263930471083278</v>
      </c>
    </row>
    <row r="120" spans="1:6">
      <c r="A120" s="19">
        <v>6.8</v>
      </c>
      <c r="B120" s="23">
        <v>7</v>
      </c>
      <c r="C120" s="19">
        <f t="shared" si="4"/>
        <v>6.835</v>
      </c>
      <c r="D120" s="47">
        <f t="shared" si="5"/>
        <v>520.37077009970119</v>
      </c>
      <c r="E120" s="19">
        <f t="shared" si="7"/>
        <v>3.1011152012070786</v>
      </c>
      <c r="F120" s="23">
        <f t="shared" si="6"/>
        <v>3.6425953906979087</v>
      </c>
    </row>
    <row r="121" spans="1:6">
      <c r="A121" s="19">
        <v>6.87</v>
      </c>
      <c r="B121" s="23">
        <v>7</v>
      </c>
      <c r="C121" s="19">
        <f t="shared" si="4"/>
        <v>6.9050000000000002</v>
      </c>
      <c r="D121" s="47">
        <f t="shared" si="5"/>
        <v>521.01588381342117</v>
      </c>
      <c r="E121" s="19">
        <f t="shared" si="7"/>
        <v>3.1375411551140577</v>
      </c>
      <c r="F121" s="23">
        <f t="shared" si="6"/>
        <v>3.6471111866939481</v>
      </c>
    </row>
    <row r="122" spans="1:6">
      <c r="A122" s="19">
        <v>6.94</v>
      </c>
      <c r="B122" s="23">
        <v>6.4</v>
      </c>
      <c r="C122" s="19">
        <f t="shared" si="4"/>
        <v>6.9720000000000004</v>
      </c>
      <c r="D122" s="47">
        <f t="shared" si="5"/>
        <v>521.62940404466826</v>
      </c>
      <c r="E122" s="19">
        <f t="shared" si="7"/>
        <v>3.1740122669809971</v>
      </c>
      <c r="F122" s="23">
        <f t="shared" si="6"/>
        <v>3.3384281858858773</v>
      </c>
    </row>
    <row r="123" spans="1:6">
      <c r="A123" s="19">
        <v>7.0039999999999996</v>
      </c>
      <c r="B123" s="23">
        <v>6.2</v>
      </c>
      <c r="C123" s="19">
        <f t="shared" si="4"/>
        <v>7.0349999999999993</v>
      </c>
      <c r="D123" s="47">
        <f t="shared" si="5"/>
        <v>522.20315880759915</v>
      </c>
      <c r="E123" s="19">
        <f t="shared" si="7"/>
        <v>3.2073965488398559</v>
      </c>
      <c r="F123" s="23">
        <f t="shared" si="6"/>
        <v>3.237659584607115</v>
      </c>
    </row>
    <row r="124" spans="1:6">
      <c r="A124" s="19">
        <v>7.0659999999999998</v>
      </c>
      <c r="B124" s="23">
        <v>6.4</v>
      </c>
      <c r="C124" s="19">
        <f t="shared" si="4"/>
        <v>7.0979999999999999</v>
      </c>
      <c r="D124" s="47">
        <f t="shared" si="5"/>
        <v>522.77422576297215</v>
      </c>
      <c r="E124" s="19">
        <f t="shared" si="7"/>
        <v>3.2397731446859273</v>
      </c>
      <c r="F124" s="23">
        <f t="shared" si="6"/>
        <v>3.3457550448830222</v>
      </c>
    </row>
    <row r="125" spans="1:6">
      <c r="A125" s="19">
        <v>7.13</v>
      </c>
      <c r="B125" s="23">
        <v>6.5</v>
      </c>
      <c r="C125" s="19">
        <f t="shared" si="4"/>
        <v>7.1624999999999996</v>
      </c>
      <c r="D125" s="47">
        <f t="shared" si="5"/>
        <v>523.35646062990872</v>
      </c>
      <c r="E125" s="19">
        <f t="shared" si="7"/>
        <v>3.2732306951347576</v>
      </c>
      <c r="F125" s="23">
        <f t="shared" si="6"/>
        <v>3.4018169940944065</v>
      </c>
    </row>
    <row r="126" spans="1:6">
      <c r="A126" s="19">
        <v>7.1950000000000003</v>
      </c>
      <c r="B126" s="23">
        <v>6</v>
      </c>
      <c r="C126" s="19">
        <f t="shared" si="4"/>
        <v>7.2250000000000005</v>
      </c>
      <c r="D126" s="47">
        <f t="shared" si="5"/>
        <v>523.91863459885155</v>
      </c>
      <c r="E126" s="19">
        <f t="shared" si="7"/>
        <v>3.3072488650757017</v>
      </c>
      <c r="F126" s="23">
        <f t="shared" si="6"/>
        <v>3.1435118075931094</v>
      </c>
    </row>
    <row r="127" spans="1:6">
      <c r="A127" s="19">
        <v>7.2549999999999999</v>
      </c>
      <c r="B127" s="23">
        <v>6</v>
      </c>
      <c r="C127" s="19">
        <f t="shared" si="4"/>
        <v>7.2850000000000001</v>
      </c>
      <c r="D127" s="47">
        <f t="shared" si="5"/>
        <v>524.45676585608419</v>
      </c>
      <c r="E127" s="19">
        <f t="shared" si="7"/>
        <v>3.3386839831516326</v>
      </c>
      <c r="F127" s="23">
        <f t="shared" si="6"/>
        <v>3.1467405951365048</v>
      </c>
    </row>
    <row r="128" spans="1:6">
      <c r="A128" s="19">
        <v>7.3150000000000004</v>
      </c>
      <c r="B128" s="23">
        <v>6</v>
      </c>
      <c r="C128" s="19">
        <f t="shared" si="4"/>
        <v>7.3450000000000006</v>
      </c>
      <c r="D128" s="47">
        <f t="shared" si="5"/>
        <v>524.99365825703126</v>
      </c>
      <c r="E128" s="19">
        <f t="shared" si="7"/>
        <v>3.3701513891029977</v>
      </c>
      <c r="F128" s="23">
        <f t="shared" si="6"/>
        <v>3.1499619495421873</v>
      </c>
    </row>
    <row r="129" spans="1:6">
      <c r="A129" s="19">
        <v>7.375</v>
      </c>
      <c r="B129" s="23">
        <v>6</v>
      </c>
      <c r="C129" s="19">
        <f t="shared" si="4"/>
        <v>7.4050000000000002</v>
      </c>
      <c r="D129" s="47">
        <f t="shared" si="5"/>
        <v>525.52958884968609</v>
      </c>
      <c r="E129" s="19">
        <f t="shared" si="7"/>
        <v>3.4016510085984195</v>
      </c>
      <c r="F129" s="23">
        <f t="shared" si="6"/>
        <v>3.1531775330981171</v>
      </c>
    </row>
    <row r="130" spans="1:6">
      <c r="A130" s="19">
        <v>7.4349999999999996</v>
      </c>
      <c r="B130" s="23">
        <v>5</v>
      </c>
      <c r="C130" s="19">
        <f t="shared" si="4"/>
        <v>7.46</v>
      </c>
      <c r="D130" s="47">
        <f t="shared" si="5"/>
        <v>526.02024678624957</v>
      </c>
      <c r="E130" s="19">
        <f t="shared" si="7"/>
        <v>3.4331827839294009</v>
      </c>
      <c r="F130" s="23">
        <f t="shared" si="6"/>
        <v>2.630101233931248</v>
      </c>
    </row>
    <row r="131" spans="1:6">
      <c r="A131" s="19">
        <v>7.4850000000000003</v>
      </c>
      <c r="B131" s="23">
        <v>5</v>
      </c>
      <c r="C131" s="19">
        <f t="shared" si="4"/>
        <v>7.5100000000000007</v>
      </c>
      <c r="D131" s="47">
        <f t="shared" si="5"/>
        <v>526.4659715237666</v>
      </c>
      <c r="E131" s="19">
        <f t="shared" si="7"/>
        <v>3.4594837962687133</v>
      </c>
      <c r="F131" s="23">
        <f t="shared" si="6"/>
        <v>2.6323298576188332</v>
      </c>
    </row>
    <row r="132" spans="1:6">
      <c r="A132" s="19">
        <v>7.5350000000000001</v>
      </c>
      <c r="B132" s="23">
        <v>5</v>
      </c>
      <c r="C132" s="19">
        <f t="shared" si="4"/>
        <v>7.5600000000000005</v>
      </c>
      <c r="D132" s="47">
        <f t="shared" si="5"/>
        <v>526.91154263951375</v>
      </c>
      <c r="E132" s="19">
        <f t="shared" si="7"/>
        <v>3.4858070948449016</v>
      </c>
      <c r="F132" s="23">
        <f t="shared" si="6"/>
        <v>2.634557713197569</v>
      </c>
    </row>
    <row r="133" spans="1:6">
      <c r="A133" s="19">
        <v>7.585</v>
      </c>
      <c r="B133" s="23">
        <v>5</v>
      </c>
      <c r="C133" s="19">
        <f t="shared" si="4"/>
        <v>7.61</v>
      </c>
      <c r="D133" s="47">
        <f t="shared" si="5"/>
        <v>527.35711165779071</v>
      </c>
      <c r="E133" s="19">
        <f t="shared" si="7"/>
        <v>3.5121526719768772</v>
      </c>
      <c r="F133" s="23">
        <f t="shared" si="6"/>
        <v>2.6367855582889539</v>
      </c>
    </row>
    <row r="134" spans="1:6">
      <c r="A134" s="19">
        <v>7.6349999999999998</v>
      </c>
      <c r="B134" s="23">
        <v>5</v>
      </c>
      <c r="C134" s="19">
        <f t="shared" si="4"/>
        <v>7.66</v>
      </c>
      <c r="D134" s="47">
        <f t="shared" si="5"/>
        <v>527.8028281018976</v>
      </c>
      <c r="E134" s="19">
        <f t="shared" si="7"/>
        <v>3.5385205275597666</v>
      </c>
      <c r="F134" s="23">
        <f t="shared" si="6"/>
        <v>2.639014140509488</v>
      </c>
    </row>
    <row r="135" spans="1:6">
      <c r="A135" s="19">
        <v>7.6849999999999996</v>
      </c>
      <c r="B135" s="23">
        <v>5</v>
      </c>
      <c r="C135" s="19">
        <f t="shared" ref="C135:C198" si="8">(A135)+(B135/200)</f>
        <v>7.71</v>
      </c>
      <c r="D135" s="47">
        <f t="shared" ref="D135:D184" si="9">329.2295+(66.3845*C135)-(9.1268*C135^2)+(0.6041*C135^3)-(0.01334*C135^4)</f>
        <v>528.24883949413459</v>
      </c>
      <c r="E135" s="19">
        <f t="shared" si="7"/>
        <v>3.5649106689648615</v>
      </c>
      <c r="F135" s="23">
        <f t="shared" ref="F135:F198" si="10">B135*(D135/1000)</f>
        <v>2.6412441974706731</v>
      </c>
    </row>
    <row r="136" spans="1:6">
      <c r="A136" s="19">
        <v>7.7350000000000003</v>
      </c>
      <c r="B136" s="23">
        <v>6</v>
      </c>
      <c r="C136" s="19">
        <f t="shared" si="8"/>
        <v>7.7650000000000006</v>
      </c>
      <c r="D136" s="47">
        <f t="shared" si="9"/>
        <v>528.73996631065211</v>
      </c>
      <c r="E136" s="19">
        <f t="shared" ref="E136:E199" si="11">E135+(F135/100)</f>
        <v>3.5913231109395682</v>
      </c>
      <c r="F136" s="23">
        <f t="shared" si="10"/>
        <v>3.1724397978639125</v>
      </c>
    </row>
    <row r="137" spans="1:6">
      <c r="A137" s="19">
        <v>7.7949999999999999</v>
      </c>
      <c r="B137" s="23">
        <v>6</v>
      </c>
      <c r="C137" s="19">
        <f t="shared" si="8"/>
        <v>7.8250000000000002</v>
      </c>
      <c r="D137" s="47">
        <f t="shared" si="9"/>
        <v>529.27657305010143</v>
      </c>
      <c r="E137" s="19">
        <f t="shared" si="11"/>
        <v>3.6230475089182073</v>
      </c>
      <c r="F137" s="23">
        <f t="shared" si="10"/>
        <v>3.1756594383006087</v>
      </c>
    </row>
    <row r="138" spans="1:6">
      <c r="A138" s="19">
        <v>7.8550000000000004</v>
      </c>
      <c r="B138" s="23">
        <v>6</v>
      </c>
      <c r="C138" s="19">
        <f t="shared" si="8"/>
        <v>7.8850000000000007</v>
      </c>
      <c r="D138" s="47">
        <f t="shared" si="9"/>
        <v>529.81428499135814</v>
      </c>
      <c r="E138" s="19">
        <f t="shared" si="11"/>
        <v>3.6548041033012133</v>
      </c>
      <c r="F138" s="23">
        <f t="shared" si="10"/>
        <v>3.1788857099481493</v>
      </c>
    </row>
    <row r="139" spans="1:6">
      <c r="A139" s="19">
        <v>7.915</v>
      </c>
      <c r="B139" s="23">
        <v>6</v>
      </c>
      <c r="C139" s="19">
        <f t="shared" si="8"/>
        <v>7.9450000000000003</v>
      </c>
      <c r="D139" s="47">
        <f t="shared" si="9"/>
        <v>530.35334183895316</v>
      </c>
      <c r="E139" s="19">
        <f t="shared" si="11"/>
        <v>3.6865929604006946</v>
      </c>
      <c r="F139" s="23">
        <f t="shared" si="10"/>
        <v>3.1821200510337189</v>
      </c>
    </row>
    <row r="140" spans="1:6">
      <c r="A140" s="19">
        <v>7.9749999999999996</v>
      </c>
      <c r="B140" s="23">
        <v>6.5</v>
      </c>
      <c r="C140" s="19">
        <f t="shared" si="8"/>
        <v>8.0075000000000003</v>
      </c>
      <c r="D140" s="47">
        <f t="shared" si="9"/>
        <v>530.91654343322239</v>
      </c>
      <c r="E140" s="19">
        <f t="shared" si="11"/>
        <v>3.7184141609110317</v>
      </c>
      <c r="F140" s="23">
        <f t="shared" si="10"/>
        <v>3.4509575323159454</v>
      </c>
    </row>
    <row r="141" spans="1:6">
      <c r="A141" s="19">
        <v>8.0399999999999991</v>
      </c>
      <c r="B141" s="23">
        <v>6.4</v>
      </c>
      <c r="C141" s="19">
        <f t="shared" si="8"/>
        <v>8.0719999999999992</v>
      </c>
      <c r="D141" s="47">
        <f t="shared" si="9"/>
        <v>531.49984257187327</v>
      </c>
      <c r="E141" s="19">
        <f t="shared" si="11"/>
        <v>3.752923736234191</v>
      </c>
      <c r="F141" s="23">
        <f t="shared" si="10"/>
        <v>3.4015989924599896</v>
      </c>
    </row>
    <row r="142" spans="1:6">
      <c r="A142" s="19">
        <v>8.1039999999999992</v>
      </c>
      <c r="B142" s="23">
        <v>5.4</v>
      </c>
      <c r="C142" s="19">
        <f t="shared" si="8"/>
        <v>8.1309999999999985</v>
      </c>
      <c r="D142" s="47">
        <f t="shared" si="9"/>
        <v>532.03548623349809</v>
      </c>
      <c r="E142" s="19">
        <f t="shared" si="11"/>
        <v>3.7869397261587907</v>
      </c>
      <c r="F142" s="23">
        <f t="shared" si="10"/>
        <v>2.8729916256608896</v>
      </c>
    </row>
    <row r="143" spans="1:6">
      <c r="A143" s="19">
        <v>8.1579999999999995</v>
      </c>
      <c r="B143" s="23">
        <v>5</v>
      </c>
      <c r="C143" s="19">
        <f t="shared" si="8"/>
        <v>8.1829999999999998</v>
      </c>
      <c r="D143" s="47">
        <f t="shared" si="9"/>
        <v>532.50940337004101</v>
      </c>
      <c r="E143" s="19">
        <f t="shared" si="11"/>
        <v>3.8156696424153997</v>
      </c>
      <c r="F143" s="23">
        <f t="shared" si="10"/>
        <v>2.6625470168502052</v>
      </c>
    </row>
    <row r="144" spans="1:6">
      <c r="A144" s="19">
        <v>8.2080000000000002</v>
      </c>
      <c r="B144" s="23">
        <v>6</v>
      </c>
      <c r="C144" s="19">
        <f t="shared" si="8"/>
        <v>8.2379999999999995</v>
      </c>
      <c r="D144" s="47">
        <f t="shared" si="9"/>
        <v>533.0126870108237</v>
      </c>
      <c r="E144" s="19">
        <f t="shared" si="11"/>
        <v>3.8422951125839018</v>
      </c>
      <c r="F144" s="23">
        <f t="shared" si="10"/>
        <v>3.1980761220649425</v>
      </c>
    </row>
    <row r="145" spans="1:6">
      <c r="A145" s="19">
        <v>8.2680000000000007</v>
      </c>
      <c r="B145" s="23">
        <v>6</v>
      </c>
      <c r="C145" s="19">
        <f t="shared" si="8"/>
        <v>8.298</v>
      </c>
      <c r="D145" s="47">
        <f t="shared" si="9"/>
        <v>533.56428926468789</v>
      </c>
      <c r="E145" s="19">
        <f t="shared" si="11"/>
        <v>3.8742758738045513</v>
      </c>
      <c r="F145" s="23">
        <f t="shared" si="10"/>
        <v>3.2013857355881274</v>
      </c>
    </row>
    <row r="146" spans="1:6">
      <c r="A146" s="19">
        <v>8.3279999999999994</v>
      </c>
      <c r="B146" s="23">
        <v>6.5</v>
      </c>
      <c r="C146" s="19">
        <f t="shared" si="8"/>
        <v>8.3605</v>
      </c>
      <c r="D146" s="47">
        <f t="shared" si="9"/>
        <v>534.14194295826758</v>
      </c>
      <c r="E146" s="19">
        <f t="shared" si="11"/>
        <v>3.9062897311604328</v>
      </c>
      <c r="F146" s="23">
        <f t="shared" si="10"/>
        <v>3.4719226292287391</v>
      </c>
    </row>
    <row r="147" spans="1:6">
      <c r="A147" s="19">
        <v>8.3930000000000007</v>
      </c>
      <c r="B147" s="23">
        <v>5.4</v>
      </c>
      <c r="C147" s="19">
        <f t="shared" si="8"/>
        <v>8.42</v>
      </c>
      <c r="D147" s="47">
        <f t="shared" si="9"/>
        <v>534.69498903111355</v>
      </c>
      <c r="E147" s="19">
        <f t="shared" si="11"/>
        <v>3.9410089574527203</v>
      </c>
      <c r="F147" s="23">
        <f t="shared" si="10"/>
        <v>2.8873529407680136</v>
      </c>
    </row>
    <row r="148" spans="1:6">
      <c r="A148" s="19">
        <v>8.4469999999999992</v>
      </c>
      <c r="B148" s="23">
        <v>5.4</v>
      </c>
      <c r="C148" s="19">
        <f t="shared" si="8"/>
        <v>8.4739999999999984</v>
      </c>
      <c r="D148" s="47">
        <f t="shared" si="9"/>
        <v>535.19971613337304</v>
      </c>
      <c r="E148" s="19">
        <f t="shared" si="11"/>
        <v>3.9698824868604006</v>
      </c>
      <c r="F148" s="23">
        <f t="shared" si="10"/>
        <v>2.8900784671202144</v>
      </c>
    </row>
    <row r="149" spans="1:6">
      <c r="A149" s="19">
        <v>8.5009999999999994</v>
      </c>
      <c r="B149" s="23">
        <v>5.4</v>
      </c>
      <c r="C149" s="19">
        <f t="shared" si="8"/>
        <v>8.5279999999999987</v>
      </c>
      <c r="D149" s="47">
        <f t="shared" si="9"/>
        <v>535.70726023669454</v>
      </c>
      <c r="E149" s="19">
        <f t="shared" si="11"/>
        <v>3.9987832715316025</v>
      </c>
      <c r="F149" s="23">
        <f t="shared" si="10"/>
        <v>2.8928192052781507</v>
      </c>
    </row>
    <row r="150" spans="1:6">
      <c r="A150" s="19">
        <v>8.5549999999999997</v>
      </c>
      <c r="B150" s="23">
        <v>5.4</v>
      </c>
      <c r="C150" s="19">
        <f t="shared" si="8"/>
        <v>8.581999999999999</v>
      </c>
      <c r="D150" s="47">
        <f t="shared" si="9"/>
        <v>536.21776351844824</v>
      </c>
      <c r="E150" s="19">
        <f t="shared" si="11"/>
        <v>4.0277114635843843</v>
      </c>
      <c r="F150" s="23">
        <f t="shared" si="10"/>
        <v>2.8955759229996203</v>
      </c>
    </row>
    <row r="151" spans="1:6">
      <c r="A151" s="19">
        <v>8.609</v>
      </c>
      <c r="B151" s="23">
        <v>5.4</v>
      </c>
      <c r="C151" s="19">
        <f t="shared" si="8"/>
        <v>8.6359999999999992</v>
      </c>
      <c r="D151" s="47">
        <f t="shared" si="9"/>
        <v>536.73136543366536</v>
      </c>
      <c r="E151" s="19">
        <f t="shared" si="11"/>
        <v>4.0566672228143803</v>
      </c>
      <c r="F151" s="23">
        <f t="shared" si="10"/>
        <v>2.8983493733417935</v>
      </c>
    </row>
    <row r="152" spans="1:6">
      <c r="A152" s="19">
        <v>8.6630000000000003</v>
      </c>
      <c r="B152" s="23">
        <v>5.4</v>
      </c>
      <c r="C152" s="19">
        <f t="shared" si="8"/>
        <v>8.69</v>
      </c>
      <c r="D152" s="47">
        <f t="shared" si="9"/>
        <v>537.2482027150387</v>
      </c>
      <c r="E152" s="19">
        <f t="shared" si="11"/>
        <v>4.0856507165477982</v>
      </c>
      <c r="F152" s="23">
        <f t="shared" si="10"/>
        <v>2.901140294661209</v>
      </c>
    </row>
    <row r="153" spans="1:6">
      <c r="A153" s="19">
        <v>8.7170000000000005</v>
      </c>
      <c r="B153" s="23">
        <v>5.4</v>
      </c>
      <c r="C153" s="19">
        <f t="shared" si="8"/>
        <v>8.7439999999999998</v>
      </c>
      <c r="D153" s="47">
        <f t="shared" si="9"/>
        <v>537.76840937292263</v>
      </c>
      <c r="E153" s="19">
        <f t="shared" si="11"/>
        <v>4.11466211949441</v>
      </c>
      <c r="F153" s="23">
        <f t="shared" si="10"/>
        <v>2.903949410613782</v>
      </c>
    </row>
    <row r="154" spans="1:6">
      <c r="A154" s="19">
        <v>8.7710000000000008</v>
      </c>
      <c r="B154" s="23">
        <v>6.5</v>
      </c>
      <c r="C154" s="19">
        <f t="shared" si="8"/>
        <v>8.8035000000000014</v>
      </c>
      <c r="D154" s="47">
        <f t="shared" si="9"/>
        <v>538.34565876654062</v>
      </c>
      <c r="E154" s="19">
        <f t="shared" si="11"/>
        <v>4.1437016136005482</v>
      </c>
      <c r="F154" s="23">
        <f t="shared" si="10"/>
        <v>3.4992467819825142</v>
      </c>
    </row>
    <row r="155" spans="1:6">
      <c r="A155" s="19">
        <v>8.8360000000000003</v>
      </c>
      <c r="B155" s="23">
        <v>6.4</v>
      </c>
      <c r="C155" s="19">
        <f t="shared" si="8"/>
        <v>8.8680000000000003</v>
      </c>
      <c r="D155" s="47">
        <f t="shared" si="9"/>
        <v>538.97641665583581</v>
      </c>
      <c r="E155" s="19">
        <f t="shared" si="11"/>
        <v>4.1786940814203737</v>
      </c>
      <c r="F155" s="23">
        <f t="shared" si="10"/>
        <v>3.4494490665973494</v>
      </c>
    </row>
    <row r="156" spans="1:6">
      <c r="A156" s="19">
        <v>8.9</v>
      </c>
      <c r="B156" s="23">
        <v>5</v>
      </c>
      <c r="C156" s="19">
        <f t="shared" si="8"/>
        <v>8.9250000000000007</v>
      </c>
      <c r="D156" s="47">
        <f t="shared" si="9"/>
        <v>539.53832653697657</v>
      </c>
      <c r="E156" s="19">
        <f t="shared" si="11"/>
        <v>4.2131885720863469</v>
      </c>
      <c r="F156" s="23">
        <f t="shared" si="10"/>
        <v>2.6976916326848825</v>
      </c>
    </row>
    <row r="157" spans="1:6">
      <c r="A157" s="19">
        <v>8.9499999999999993</v>
      </c>
      <c r="B157" s="23">
        <v>6</v>
      </c>
      <c r="C157" s="19">
        <f t="shared" si="8"/>
        <v>8.9799999999999986</v>
      </c>
      <c r="D157" s="47">
        <f t="shared" si="9"/>
        <v>540.08466007098571</v>
      </c>
      <c r="E157" s="19">
        <f t="shared" si="11"/>
        <v>4.2401654884131954</v>
      </c>
      <c r="F157" s="23">
        <f t="shared" si="10"/>
        <v>3.2405079604259139</v>
      </c>
    </row>
    <row r="158" spans="1:6">
      <c r="A158" s="19">
        <v>9.01</v>
      </c>
      <c r="B158" s="23">
        <v>7.8</v>
      </c>
      <c r="C158" s="19">
        <f t="shared" si="8"/>
        <v>9.0489999999999995</v>
      </c>
      <c r="D158" s="47">
        <f t="shared" si="9"/>
        <v>540.77600581976253</v>
      </c>
      <c r="E158" s="19">
        <f t="shared" si="11"/>
        <v>4.2725705680174544</v>
      </c>
      <c r="F158" s="23">
        <f t="shared" si="10"/>
        <v>4.2180528453941477</v>
      </c>
    </row>
    <row r="159" spans="1:6">
      <c r="A159" s="19">
        <v>9.0879999999999992</v>
      </c>
      <c r="B159" s="23">
        <v>7</v>
      </c>
      <c r="C159" s="19">
        <f t="shared" si="8"/>
        <v>9.1229999999999993</v>
      </c>
      <c r="D159" s="47">
        <f t="shared" si="9"/>
        <v>541.5250597987789</v>
      </c>
      <c r="E159" s="19">
        <f t="shared" si="11"/>
        <v>4.3147510964713955</v>
      </c>
      <c r="F159" s="23">
        <f t="shared" si="10"/>
        <v>3.790675418591452</v>
      </c>
    </row>
    <row r="160" spans="1:6">
      <c r="A160" s="19">
        <v>9.1579999999999995</v>
      </c>
      <c r="B160" s="23">
        <v>9</v>
      </c>
      <c r="C160" s="19">
        <f t="shared" si="8"/>
        <v>9.2029999999999994</v>
      </c>
      <c r="D160" s="47">
        <f t="shared" si="9"/>
        <v>542.34403586598444</v>
      </c>
      <c r="E160" s="19">
        <f t="shared" si="11"/>
        <v>4.3526578506573097</v>
      </c>
      <c r="F160" s="23">
        <f t="shared" si="10"/>
        <v>4.8810963227938604</v>
      </c>
    </row>
    <row r="161" spans="1:6">
      <c r="A161" s="19">
        <v>9.2479999999999993</v>
      </c>
      <c r="B161" s="23">
        <v>9</v>
      </c>
      <c r="C161" s="19">
        <f t="shared" si="8"/>
        <v>9.2929999999999993</v>
      </c>
      <c r="D161" s="47">
        <f t="shared" si="9"/>
        <v>543.2772234682044</v>
      </c>
      <c r="E161" s="19">
        <f t="shared" si="11"/>
        <v>4.4014688138852485</v>
      </c>
      <c r="F161" s="23">
        <f t="shared" si="10"/>
        <v>4.8894950112138398</v>
      </c>
    </row>
    <row r="162" spans="1:6">
      <c r="A162" s="19">
        <v>9.3379999999999992</v>
      </c>
      <c r="B162" s="23">
        <v>7</v>
      </c>
      <c r="C162" s="19">
        <f t="shared" si="8"/>
        <v>9.3729999999999993</v>
      </c>
      <c r="D162" s="47">
        <f t="shared" si="9"/>
        <v>544.11762371357077</v>
      </c>
      <c r="E162" s="19">
        <f t="shared" si="11"/>
        <v>4.4503637639973865</v>
      </c>
      <c r="F162" s="23">
        <f t="shared" si="10"/>
        <v>3.8088233659949955</v>
      </c>
    </row>
    <row r="163" spans="1:6">
      <c r="A163" s="19">
        <v>9.4079999999999995</v>
      </c>
      <c r="B163" s="23">
        <v>7</v>
      </c>
      <c r="C163" s="19">
        <f t="shared" si="8"/>
        <v>9.4429999999999996</v>
      </c>
      <c r="D163" s="47">
        <f t="shared" si="9"/>
        <v>544.86165751068745</v>
      </c>
      <c r="E163" s="19">
        <f t="shared" si="11"/>
        <v>4.4884519976573367</v>
      </c>
      <c r="F163" s="23">
        <f t="shared" si="10"/>
        <v>3.8140316025748122</v>
      </c>
    </row>
    <row r="164" spans="1:6">
      <c r="A164" s="19">
        <v>9.4779999999999998</v>
      </c>
      <c r="B164" s="23">
        <v>5</v>
      </c>
      <c r="C164" s="19">
        <f t="shared" si="8"/>
        <v>9.5030000000000001</v>
      </c>
      <c r="D164" s="47">
        <f t="shared" si="9"/>
        <v>545.50601908558281</v>
      </c>
      <c r="E164" s="19">
        <f t="shared" si="11"/>
        <v>4.5265923136830848</v>
      </c>
      <c r="F164" s="23">
        <f t="shared" si="10"/>
        <v>2.7275300954279142</v>
      </c>
    </row>
    <row r="165" spans="1:6">
      <c r="A165" s="19">
        <v>9.5280000000000005</v>
      </c>
      <c r="B165" s="23">
        <v>7</v>
      </c>
      <c r="C165" s="19">
        <f t="shared" si="8"/>
        <v>9.5630000000000006</v>
      </c>
      <c r="D165" s="47">
        <f t="shared" si="9"/>
        <v>546.15662497478309</v>
      </c>
      <c r="E165" s="19">
        <f t="shared" si="11"/>
        <v>4.5538676146373636</v>
      </c>
      <c r="F165" s="23">
        <f t="shared" si="10"/>
        <v>3.8230963748234821</v>
      </c>
    </row>
    <row r="166" spans="1:6">
      <c r="A166" s="19">
        <v>9.5980000000000008</v>
      </c>
      <c r="B166" s="23">
        <v>7</v>
      </c>
      <c r="C166" s="19">
        <f t="shared" si="8"/>
        <v>9.6330000000000009</v>
      </c>
      <c r="D166" s="47">
        <f t="shared" si="9"/>
        <v>546.92372204732817</v>
      </c>
      <c r="E166" s="19">
        <f t="shared" si="11"/>
        <v>4.5920985783855981</v>
      </c>
      <c r="F166" s="23">
        <f t="shared" si="10"/>
        <v>3.8284660543312974</v>
      </c>
    </row>
    <row r="167" spans="1:6">
      <c r="A167" s="19">
        <v>9.6679999999999993</v>
      </c>
      <c r="B167" s="23">
        <v>6</v>
      </c>
      <c r="C167" s="19">
        <f t="shared" si="8"/>
        <v>9.6979999999999986</v>
      </c>
      <c r="D167" s="47">
        <f t="shared" si="9"/>
        <v>547.6439528200533</v>
      </c>
      <c r="E167" s="19">
        <f t="shared" si="11"/>
        <v>4.6303832389289115</v>
      </c>
      <c r="F167" s="23">
        <f t="shared" si="10"/>
        <v>3.2858637169203195</v>
      </c>
    </row>
    <row r="168" spans="1:6">
      <c r="A168" s="19">
        <v>9.7279999999999998</v>
      </c>
      <c r="B168" s="23">
        <v>6</v>
      </c>
      <c r="C168" s="19">
        <f t="shared" si="8"/>
        <v>9.7579999999999991</v>
      </c>
      <c r="D168" s="47">
        <f t="shared" si="9"/>
        <v>548.31568528763637</v>
      </c>
      <c r="E168" s="19">
        <f t="shared" si="11"/>
        <v>4.6632418760981142</v>
      </c>
      <c r="F168" s="23">
        <f t="shared" si="10"/>
        <v>3.2898941117258182</v>
      </c>
    </row>
    <row r="169" spans="1:6">
      <c r="A169" s="19">
        <v>9.7880000000000003</v>
      </c>
      <c r="B169" s="23">
        <v>6</v>
      </c>
      <c r="C169" s="19">
        <f t="shared" si="8"/>
        <v>9.8179999999999996</v>
      </c>
      <c r="D169" s="47">
        <f t="shared" si="9"/>
        <v>548.99415898211623</v>
      </c>
      <c r="E169" s="19">
        <f t="shared" si="11"/>
        <v>4.6961408172153725</v>
      </c>
      <c r="F169" s="23">
        <f t="shared" si="10"/>
        <v>3.2939649538926972</v>
      </c>
    </row>
    <row r="170" spans="1:6">
      <c r="A170" s="19">
        <v>9.8480000000000008</v>
      </c>
      <c r="B170" s="23">
        <v>5.5</v>
      </c>
      <c r="C170" s="19">
        <f t="shared" si="8"/>
        <v>9.8755000000000006</v>
      </c>
      <c r="D170" s="47">
        <f t="shared" si="9"/>
        <v>549.65078684344235</v>
      </c>
      <c r="E170" s="19">
        <f t="shared" si="11"/>
        <v>4.7290804667542998</v>
      </c>
      <c r="F170" s="23">
        <f t="shared" si="10"/>
        <v>3.0230793276389329</v>
      </c>
    </row>
    <row r="171" spans="1:6">
      <c r="A171" s="19">
        <v>9.9030000000000005</v>
      </c>
      <c r="B171" s="23">
        <v>5.5</v>
      </c>
      <c r="C171" s="19">
        <f t="shared" si="8"/>
        <v>9.9305000000000003</v>
      </c>
      <c r="D171" s="47">
        <f t="shared" si="9"/>
        <v>550.28483284579306</v>
      </c>
      <c r="E171" s="19">
        <f t="shared" si="11"/>
        <v>4.7593112600306888</v>
      </c>
      <c r="F171" s="23">
        <f t="shared" si="10"/>
        <v>3.026566580651862</v>
      </c>
    </row>
    <row r="172" spans="1:6">
      <c r="A172" s="19">
        <v>9.9580000000000002</v>
      </c>
      <c r="B172" s="23">
        <v>6.2</v>
      </c>
      <c r="C172" s="19">
        <f t="shared" si="8"/>
        <v>9.9890000000000008</v>
      </c>
      <c r="D172" s="47">
        <f t="shared" si="9"/>
        <v>550.96571646216921</v>
      </c>
      <c r="E172" s="19">
        <f t="shared" si="11"/>
        <v>4.7895769258372072</v>
      </c>
      <c r="F172" s="23">
        <f t="shared" si="10"/>
        <v>3.415987442065449</v>
      </c>
    </row>
    <row r="173" spans="1:6">
      <c r="A173" s="19">
        <v>10.02</v>
      </c>
      <c r="B173" s="23">
        <v>6</v>
      </c>
      <c r="C173" s="19">
        <f t="shared" si="8"/>
        <v>10.049999999999999</v>
      </c>
      <c r="D173" s="47">
        <f t="shared" si="9"/>
        <v>551.682914229125</v>
      </c>
      <c r="E173" s="19">
        <f t="shared" si="11"/>
        <v>4.823736800257862</v>
      </c>
      <c r="F173" s="23">
        <f t="shared" si="10"/>
        <v>3.31009748537475</v>
      </c>
    </row>
    <row r="174" spans="1:6">
      <c r="A174" s="19">
        <v>10.08</v>
      </c>
      <c r="B174" s="23">
        <v>5</v>
      </c>
      <c r="C174" s="19">
        <f t="shared" si="8"/>
        <v>10.105</v>
      </c>
      <c r="D174" s="47">
        <f t="shared" si="9"/>
        <v>552.3359614960774</v>
      </c>
      <c r="E174" s="19">
        <f t="shared" si="11"/>
        <v>4.8568377751116092</v>
      </c>
      <c r="F174" s="23">
        <f t="shared" si="10"/>
        <v>2.7616798074803874</v>
      </c>
    </row>
    <row r="175" spans="1:6">
      <c r="A175" s="19">
        <v>10.130000000000001</v>
      </c>
      <c r="B175" s="23">
        <v>6</v>
      </c>
      <c r="C175" s="19">
        <f t="shared" si="8"/>
        <v>10.16</v>
      </c>
      <c r="D175" s="47">
        <f t="shared" si="9"/>
        <v>552.9951403454977</v>
      </c>
      <c r="E175" s="19">
        <f t="shared" si="11"/>
        <v>4.8844545731864129</v>
      </c>
      <c r="F175" s="23">
        <f t="shared" si="10"/>
        <v>3.3179708420729863</v>
      </c>
    </row>
    <row r="176" spans="1:6">
      <c r="A176" s="19">
        <v>10.19</v>
      </c>
      <c r="B176" s="23">
        <v>6.5</v>
      </c>
      <c r="C176" s="19">
        <f t="shared" si="8"/>
        <v>10.2225</v>
      </c>
      <c r="D176" s="47">
        <f t="shared" si="9"/>
        <v>553.75173022407444</v>
      </c>
      <c r="E176" s="19">
        <f t="shared" si="11"/>
        <v>4.9176342816071426</v>
      </c>
      <c r="F176" s="23">
        <f t="shared" si="10"/>
        <v>3.5993862464564836</v>
      </c>
    </row>
    <row r="177" spans="1:6">
      <c r="A177" s="19">
        <v>10.255000000000001</v>
      </c>
      <c r="B177" s="23">
        <v>5.2</v>
      </c>
      <c r="C177" s="19">
        <f t="shared" si="8"/>
        <v>10.281000000000001</v>
      </c>
      <c r="D177" s="47">
        <f t="shared" si="9"/>
        <v>554.46722468833138</v>
      </c>
      <c r="E177" s="19">
        <f t="shared" si="11"/>
        <v>4.9536281440717076</v>
      </c>
      <c r="F177" s="23">
        <f t="shared" si="10"/>
        <v>2.8832295683793236</v>
      </c>
    </row>
    <row r="178" spans="1:6">
      <c r="A178" s="19">
        <v>10.307</v>
      </c>
      <c r="B178" s="23">
        <v>5.2</v>
      </c>
      <c r="C178" s="19">
        <f t="shared" si="8"/>
        <v>10.333</v>
      </c>
      <c r="D178" s="47">
        <f t="shared" si="9"/>
        <v>555.10922381782848</v>
      </c>
      <c r="E178" s="19">
        <f t="shared" si="11"/>
        <v>4.982460439755501</v>
      </c>
      <c r="F178" s="23">
        <f t="shared" si="10"/>
        <v>2.8865679638527082</v>
      </c>
    </row>
    <row r="179" spans="1:6">
      <c r="A179" s="19">
        <v>10.359</v>
      </c>
      <c r="B179" s="23">
        <v>5.0999999999999996</v>
      </c>
      <c r="C179" s="19">
        <f t="shared" si="8"/>
        <v>10.384499999999999</v>
      </c>
      <c r="D179" s="47">
        <f t="shared" si="9"/>
        <v>555.75066631976154</v>
      </c>
      <c r="E179" s="19">
        <f t="shared" si="11"/>
        <v>5.0113261193940284</v>
      </c>
      <c r="F179" s="23">
        <f t="shared" si="10"/>
        <v>2.8343283982307836</v>
      </c>
    </row>
    <row r="180" spans="1:6">
      <c r="A180" s="19">
        <v>10.41</v>
      </c>
      <c r="B180" s="23">
        <v>5.5</v>
      </c>
      <c r="C180" s="19">
        <f t="shared" si="8"/>
        <v>10.4375</v>
      </c>
      <c r="D180" s="47">
        <f t="shared" si="9"/>
        <v>556.41667198883056</v>
      </c>
      <c r="E180" s="19">
        <f t="shared" si="11"/>
        <v>5.0396694033763358</v>
      </c>
      <c r="F180" s="23">
        <f t="shared" si="10"/>
        <v>3.0602916959385684</v>
      </c>
    </row>
    <row r="181" spans="1:6">
      <c r="A181" s="19">
        <v>10.465</v>
      </c>
      <c r="B181" s="23">
        <v>6.5</v>
      </c>
      <c r="C181" s="19">
        <f t="shared" si="8"/>
        <v>10.4975</v>
      </c>
      <c r="D181" s="47">
        <f t="shared" si="9"/>
        <v>557.17789322393992</v>
      </c>
      <c r="E181" s="19">
        <f t="shared" si="11"/>
        <v>5.0702723203357216</v>
      </c>
      <c r="F181" s="23">
        <f t="shared" si="10"/>
        <v>3.6216563059556099</v>
      </c>
    </row>
    <row r="182" spans="1:6">
      <c r="A182" s="19">
        <v>10.53</v>
      </c>
      <c r="B182" s="23">
        <v>6</v>
      </c>
      <c r="C182" s="19">
        <f t="shared" si="8"/>
        <v>10.559999999999999</v>
      </c>
      <c r="D182" s="47">
        <f t="shared" si="9"/>
        <v>557.97908292623367</v>
      </c>
      <c r="E182" s="19">
        <f t="shared" si="11"/>
        <v>5.1064888833952775</v>
      </c>
      <c r="F182" s="23">
        <f t="shared" si="10"/>
        <v>3.347874497557402</v>
      </c>
    </row>
    <row r="183" spans="1:6">
      <c r="A183" s="47">
        <v>10.59</v>
      </c>
      <c r="B183" s="66">
        <v>5</v>
      </c>
      <c r="C183" s="47">
        <f t="shared" si="8"/>
        <v>10.615</v>
      </c>
      <c r="D183" s="47">
        <f t="shared" si="9"/>
        <v>558.69114289306822</v>
      </c>
      <c r="E183" s="47">
        <f t="shared" si="11"/>
        <v>5.1399676283708517</v>
      </c>
      <c r="F183" s="23">
        <f t="shared" si="10"/>
        <v>2.7934557144653409</v>
      </c>
    </row>
    <row r="184" spans="1:6">
      <c r="A184" s="47">
        <v>10.64</v>
      </c>
      <c r="B184" s="66">
        <v>5</v>
      </c>
      <c r="C184" s="47">
        <f t="shared" si="8"/>
        <v>10.665000000000001</v>
      </c>
      <c r="D184" s="47">
        <f t="shared" si="9"/>
        <v>559.34420194880113</v>
      </c>
      <c r="E184" s="47">
        <f t="shared" si="11"/>
        <v>5.167902185515505</v>
      </c>
      <c r="F184" s="23">
        <f t="shared" si="10"/>
        <v>2.7967210097440054</v>
      </c>
    </row>
    <row r="185" spans="1:6">
      <c r="A185" s="47">
        <v>10.69</v>
      </c>
      <c r="B185" s="66">
        <v>5</v>
      </c>
      <c r="C185" s="47">
        <f t="shared" si="8"/>
        <v>10.715</v>
      </c>
      <c r="D185" s="47">
        <f>407.1547+(18.2643*C185)-(0.4212*C185^2)+(0.00623*C185^3)-(0.00004765*C185^4)+(0.000000141*C185^5)</f>
        <v>561.55415762552923</v>
      </c>
      <c r="E185" s="47">
        <f t="shared" si="11"/>
        <v>5.1958693956129451</v>
      </c>
      <c r="F185" s="23">
        <f t="shared" si="10"/>
        <v>2.8077707881276459</v>
      </c>
    </row>
    <row r="186" spans="1:6">
      <c r="A186" s="47">
        <v>10.74</v>
      </c>
      <c r="B186" s="66">
        <v>6</v>
      </c>
      <c r="C186" s="47">
        <f t="shared" si="8"/>
        <v>10.77</v>
      </c>
      <c r="D186" s="47">
        <f t="shared" ref="D186:D249" si="12">407.1547+(18.2643*C186)-(0.4212*C186^2)+(0.00623*C186^3)-(0.00004765*C186^4)+(0.000000141*C186^5)</f>
        <v>562.16712019387592</v>
      </c>
      <c r="E186" s="47">
        <f t="shared" si="11"/>
        <v>5.223947103494222</v>
      </c>
      <c r="F186" s="23">
        <f t="shared" si="10"/>
        <v>3.3730027211632558</v>
      </c>
    </row>
    <row r="187" spans="1:6">
      <c r="A187" s="47">
        <v>10.8</v>
      </c>
      <c r="B187" s="66">
        <v>6</v>
      </c>
      <c r="C187" s="47">
        <f t="shared" si="8"/>
        <v>10.83</v>
      </c>
      <c r="D187" s="47">
        <f t="shared" si="12"/>
        <v>562.83407274441709</v>
      </c>
      <c r="E187" s="47">
        <f t="shared" si="11"/>
        <v>5.2576771307058543</v>
      </c>
      <c r="F187" s="23">
        <f t="shared" si="10"/>
        <v>3.3770044364665024</v>
      </c>
    </row>
    <row r="188" spans="1:6">
      <c r="A188" s="47">
        <v>10.86</v>
      </c>
      <c r="B188" s="66">
        <v>5</v>
      </c>
      <c r="C188" s="47">
        <f t="shared" si="8"/>
        <v>10.885</v>
      </c>
      <c r="D188" s="47">
        <f t="shared" si="12"/>
        <v>563.44386118099544</v>
      </c>
      <c r="E188" s="47">
        <f t="shared" si="11"/>
        <v>5.2914471750705196</v>
      </c>
      <c r="F188" s="23">
        <f t="shared" si="10"/>
        <v>2.817219305904977</v>
      </c>
    </row>
    <row r="189" spans="1:6">
      <c r="A189" s="47">
        <v>10.91</v>
      </c>
      <c r="B189" s="66">
        <v>5</v>
      </c>
      <c r="C189" s="47">
        <f t="shared" si="8"/>
        <v>10.935</v>
      </c>
      <c r="D189" s="47">
        <f t="shared" si="12"/>
        <v>563.99690266109621</v>
      </c>
      <c r="E189" s="47">
        <f t="shared" si="11"/>
        <v>5.3196193681295698</v>
      </c>
      <c r="F189" s="23">
        <f t="shared" si="10"/>
        <v>2.8199845133054815</v>
      </c>
    </row>
    <row r="190" spans="1:6">
      <c r="A190" s="47">
        <v>10.96</v>
      </c>
      <c r="B190" s="66">
        <v>6</v>
      </c>
      <c r="C190" s="47">
        <f t="shared" si="8"/>
        <v>10.99</v>
      </c>
      <c r="D190" s="47">
        <f t="shared" si="12"/>
        <v>564.60380947092654</v>
      </c>
      <c r="E190" s="47">
        <f t="shared" si="11"/>
        <v>5.3478192132626248</v>
      </c>
      <c r="F190" s="23">
        <f t="shared" si="10"/>
        <v>3.3876228568255593</v>
      </c>
    </row>
    <row r="191" spans="1:6">
      <c r="A191" s="47">
        <v>11.02</v>
      </c>
      <c r="B191" s="66">
        <v>6.5</v>
      </c>
      <c r="C191" s="47">
        <f t="shared" si="8"/>
        <v>11.0525</v>
      </c>
      <c r="D191" s="47">
        <f t="shared" si="12"/>
        <v>565.29165193519566</v>
      </c>
      <c r="E191" s="47">
        <f t="shared" si="11"/>
        <v>5.38169544183088</v>
      </c>
      <c r="F191" s="23">
        <f t="shared" si="10"/>
        <v>3.6743957375787719</v>
      </c>
    </row>
    <row r="192" spans="1:6">
      <c r="A192" s="47">
        <v>11.085000000000001</v>
      </c>
      <c r="B192" s="66">
        <v>5</v>
      </c>
      <c r="C192" s="47">
        <f t="shared" si="8"/>
        <v>11.110000000000001</v>
      </c>
      <c r="D192" s="47">
        <f t="shared" si="12"/>
        <v>565.92275806834937</v>
      </c>
      <c r="E192" s="47">
        <f t="shared" si="11"/>
        <v>5.418439399206668</v>
      </c>
      <c r="F192" s="23">
        <f t="shared" si="10"/>
        <v>2.8296137903417469</v>
      </c>
    </row>
    <row r="193" spans="1:6">
      <c r="A193" s="47">
        <v>11.135</v>
      </c>
      <c r="B193" s="66">
        <v>5</v>
      </c>
      <c r="C193" s="47">
        <f t="shared" si="8"/>
        <v>11.16</v>
      </c>
      <c r="D193" s="47">
        <f t="shared" si="12"/>
        <v>566.47021869683022</v>
      </c>
      <c r="E193" s="47">
        <f t="shared" si="11"/>
        <v>5.4467355371100856</v>
      </c>
      <c r="F193" s="23">
        <f t="shared" si="10"/>
        <v>2.8323510934841511</v>
      </c>
    </row>
    <row r="194" spans="1:6">
      <c r="A194" s="47">
        <v>11.185</v>
      </c>
      <c r="B194" s="66">
        <v>5</v>
      </c>
      <c r="C194" s="47">
        <f t="shared" si="8"/>
        <v>11.21</v>
      </c>
      <c r="D194" s="47">
        <f t="shared" si="12"/>
        <v>567.01644798787709</v>
      </c>
      <c r="E194" s="47">
        <f t="shared" si="11"/>
        <v>5.475059048044927</v>
      </c>
      <c r="F194" s="23">
        <f t="shared" si="10"/>
        <v>2.8350822399393856</v>
      </c>
    </row>
    <row r="195" spans="1:6">
      <c r="A195" s="47">
        <v>11.234999999999999</v>
      </c>
      <c r="B195" s="66">
        <v>5</v>
      </c>
      <c r="C195" s="47">
        <f t="shared" si="8"/>
        <v>11.26</v>
      </c>
      <c r="D195" s="47">
        <f t="shared" si="12"/>
        <v>567.56144914739264</v>
      </c>
      <c r="E195" s="47">
        <f t="shared" si="11"/>
        <v>5.5034098704443206</v>
      </c>
      <c r="F195" s="23">
        <f t="shared" si="10"/>
        <v>2.837807245736963</v>
      </c>
    </row>
    <row r="196" spans="1:6">
      <c r="A196" s="47">
        <v>11.285</v>
      </c>
      <c r="B196" s="66">
        <v>5</v>
      </c>
      <c r="C196" s="47">
        <f t="shared" si="8"/>
        <v>11.31</v>
      </c>
      <c r="D196" s="47">
        <f t="shared" si="12"/>
        <v>568.10522537531801</v>
      </c>
      <c r="E196" s="47">
        <f t="shared" si="11"/>
        <v>5.5317879429016905</v>
      </c>
      <c r="F196" s="23">
        <f t="shared" si="10"/>
        <v>2.8405261268765902</v>
      </c>
    </row>
    <row r="197" spans="1:6">
      <c r="A197" s="47">
        <v>11.335000000000001</v>
      </c>
      <c r="B197" s="66">
        <v>5</v>
      </c>
      <c r="C197" s="47">
        <f t="shared" si="8"/>
        <v>11.360000000000001</v>
      </c>
      <c r="D197" s="47">
        <f t="shared" si="12"/>
        <v>568.64777986563638</v>
      </c>
      <c r="E197" s="47">
        <f t="shared" si="11"/>
        <v>5.5601932041704565</v>
      </c>
      <c r="F197" s="23">
        <f t="shared" si="10"/>
        <v>2.8432388993281821</v>
      </c>
    </row>
    <row r="198" spans="1:6">
      <c r="A198" s="47">
        <v>11.385</v>
      </c>
      <c r="B198" s="66">
        <v>6</v>
      </c>
      <c r="C198" s="47">
        <f t="shared" si="8"/>
        <v>11.414999999999999</v>
      </c>
      <c r="D198" s="47">
        <f t="shared" si="12"/>
        <v>569.24318250279009</v>
      </c>
      <c r="E198" s="47">
        <f t="shared" si="11"/>
        <v>5.5886255931637381</v>
      </c>
      <c r="F198" s="23">
        <f t="shared" si="10"/>
        <v>3.4154590950167405</v>
      </c>
    </row>
    <row r="199" spans="1:6">
      <c r="A199" s="47">
        <v>11.445</v>
      </c>
      <c r="B199" s="66">
        <v>6</v>
      </c>
      <c r="C199" s="47">
        <f t="shared" ref="C199:C262" si="13">(A199)+(B199/200)</f>
        <v>11.475</v>
      </c>
      <c r="D199" s="47">
        <f t="shared" si="12"/>
        <v>569.89103602994203</v>
      </c>
      <c r="E199" s="47">
        <f t="shared" si="11"/>
        <v>5.6227801841139051</v>
      </c>
      <c r="F199" s="23">
        <f t="shared" ref="F199:F262" si="14">B199*(D199/1000)</f>
        <v>3.4193462161796524</v>
      </c>
    </row>
    <row r="200" spans="1:6">
      <c r="A200" s="47">
        <v>11.505000000000001</v>
      </c>
      <c r="B200" s="66">
        <v>5</v>
      </c>
      <c r="C200" s="47">
        <f t="shared" si="13"/>
        <v>11.530000000000001</v>
      </c>
      <c r="D200" s="47">
        <f t="shared" si="12"/>
        <v>570.48336941106493</v>
      </c>
      <c r="E200" s="47">
        <f t="shared" ref="E200:E263" si="15">E199+(F199/100)</f>
        <v>5.6569736462757012</v>
      </c>
      <c r="F200" s="23">
        <f t="shared" si="14"/>
        <v>2.8524168470553244</v>
      </c>
    </row>
    <row r="201" spans="1:6">
      <c r="A201" s="47">
        <v>11.555</v>
      </c>
      <c r="B201" s="66">
        <v>5</v>
      </c>
      <c r="C201" s="47">
        <f t="shared" si="13"/>
        <v>11.58</v>
      </c>
      <c r="D201" s="47">
        <f t="shared" si="12"/>
        <v>571.0205860497216</v>
      </c>
      <c r="E201" s="47">
        <f t="shared" si="15"/>
        <v>5.6854978147462543</v>
      </c>
      <c r="F201" s="23">
        <f t="shared" si="14"/>
        <v>2.855102930248608</v>
      </c>
    </row>
    <row r="202" spans="1:6">
      <c r="A202" s="47">
        <v>11.605</v>
      </c>
      <c r="B202" s="66">
        <v>5.5</v>
      </c>
      <c r="C202" s="47">
        <f t="shared" si="13"/>
        <v>11.6325</v>
      </c>
      <c r="D202" s="47">
        <f t="shared" si="12"/>
        <v>571.58336713394442</v>
      </c>
      <c r="E202" s="47">
        <f t="shared" si="15"/>
        <v>5.7140488440487402</v>
      </c>
      <c r="F202" s="23">
        <f t="shared" si="14"/>
        <v>3.1437085192366943</v>
      </c>
    </row>
    <row r="203" spans="1:6">
      <c r="A203" s="47">
        <v>11.66</v>
      </c>
      <c r="B203" s="66">
        <v>6</v>
      </c>
      <c r="C203" s="47">
        <f t="shared" si="13"/>
        <v>11.69</v>
      </c>
      <c r="D203" s="47">
        <f t="shared" si="12"/>
        <v>572.19822693131698</v>
      </c>
      <c r="E203" s="47">
        <f t="shared" si="15"/>
        <v>5.7454859292411076</v>
      </c>
      <c r="F203" s="23">
        <f t="shared" si="14"/>
        <v>3.4331893615879014</v>
      </c>
    </row>
    <row r="204" spans="1:6">
      <c r="A204" s="47">
        <v>11.72</v>
      </c>
      <c r="B204" s="66">
        <v>6</v>
      </c>
      <c r="C204" s="47">
        <f t="shared" si="13"/>
        <v>11.75</v>
      </c>
      <c r="D204" s="47">
        <f t="shared" si="12"/>
        <v>572.83813114002635</v>
      </c>
      <c r="E204" s="47">
        <f t="shared" si="15"/>
        <v>5.7798178228569865</v>
      </c>
      <c r="F204" s="23">
        <f t="shared" si="14"/>
        <v>3.4370287868401581</v>
      </c>
    </row>
    <row r="205" spans="1:6">
      <c r="A205" s="47">
        <v>11.78</v>
      </c>
      <c r="B205" s="66">
        <v>6</v>
      </c>
      <c r="C205" s="47">
        <f t="shared" si="13"/>
        <v>11.809999999999999</v>
      </c>
      <c r="D205" s="47">
        <f t="shared" si="12"/>
        <v>573.47631615174373</v>
      </c>
      <c r="E205" s="47">
        <f t="shared" si="15"/>
        <v>5.8141881107253885</v>
      </c>
      <c r="F205" s="23">
        <f t="shared" si="14"/>
        <v>3.4408578969104626</v>
      </c>
    </row>
    <row r="206" spans="1:6">
      <c r="A206" s="47">
        <v>11.84</v>
      </c>
      <c r="B206" s="66">
        <v>5</v>
      </c>
      <c r="C206" s="47">
        <f t="shared" si="13"/>
        <v>11.865</v>
      </c>
      <c r="D206" s="47">
        <f t="shared" si="12"/>
        <v>574.05981343974349</v>
      </c>
      <c r="E206" s="47">
        <f t="shared" si="15"/>
        <v>5.8485966896944932</v>
      </c>
      <c r="F206" s="23">
        <f t="shared" si="14"/>
        <v>2.870299067198717</v>
      </c>
    </row>
    <row r="207" spans="1:6">
      <c r="A207" s="47">
        <v>11.89</v>
      </c>
      <c r="B207" s="66">
        <v>5</v>
      </c>
      <c r="C207" s="47">
        <f t="shared" si="13"/>
        <v>11.915000000000001</v>
      </c>
      <c r="D207" s="47">
        <f t="shared" si="12"/>
        <v>574.58901939329758</v>
      </c>
      <c r="E207" s="47">
        <f t="shared" si="15"/>
        <v>5.8772996803664803</v>
      </c>
      <c r="F207" s="23">
        <f t="shared" si="14"/>
        <v>2.8729450969664878</v>
      </c>
    </row>
    <row r="208" spans="1:6">
      <c r="A208" s="47">
        <v>11.94</v>
      </c>
      <c r="B208" s="66">
        <v>5</v>
      </c>
      <c r="C208" s="47">
        <f t="shared" si="13"/>
        <v>11.965</v>
      </c>
      <c r="D208" s="47">
        <f t="shared" si="12"/>
        <v>575.11704178631612</v>
      </c>
      <c r="E208" s="47">
        <f t="shared" si="15"/>
        <v>5.9060291313361448</v>
      </c>
      <c r="F208" s="23">
        <f t="shared" si="14"/>
        <v>2.875585208931581</v>
      </c>
    </row>
    <row r="209" spans="1:6">
      <c r="A209" s="47">
        <v>11.99</v>
      </c>
      <c r="B209" s="66">
        <v>6</v>
      </c>
      <c r="C209" s="47">
        <f t="shared" si="13"/>
        <v>12.02</v>
      </c>
      <c r="D209" s="47">
        <f t="shared" si="12"/>
        <v>575.69650312551232</v>
      </c>
      <c r="E209" s="47">
        <f t="shared" si="15"/>
        <v>5.9347849834254607</v>
      </c>
      <c r="F209" s="23">
        <f t="shared" si="14"/>
        <v>3.4541790187530741</v>
      </c>
    </row>
    <row r="210" spans="1:6">
      <c r="A210" s="47">
        <v>12.05</v>
      </c>
      <c r="B210" s="66">
        <v>6.2</v>
      </c>
      <c r="C210" s="47">
        <f t="shared" si="13"/>
        <v>12.081000000000001</v>
      </c>
      <c r="D210" s="47">
        <f t="shared" si="12"/>
        <v>576.33751288194253</v>
      </c>
      <c r="E210" s="47">
        <f t="shared" si="15"/>
        <v>5.9693267736129911</v>
      </c>
      <c r="F210" s="23">
        <f t="shared" si="14"/>
        <v>3.5732925798680442</v>
      </c>
    </row>
    <row r="211" spans="1:6">
      <c r="A211" s="47">
        <v>12.112</v>
      </c>
      <c r="B211" s="66">
        <v>5.2</v>
      </c>
      <c r="C211" s="47">
        <f t="shared" si="13"/>
        <v>12.138</v>
      </c>
      <c r="D211" s="47">
        <f t="shared" si="12"/>
        <v>576.93491086238259</v>
      </c>
      <c r="E211" s="47">
        <f t="shared" si="15"/>
        <v>6.0050596994116718</v>
      </c>
      <c r="F211" s="23">
        <f t="shared" si="14"/>
        <v>3.0000615364843894</v>
      </c>
    </row>
    <row r="212" spans="1:6">
      <c r="A212" s="47">
        <v>12.164</v>
      </c>
      <c r="B212" s="66">
        <v>5.2</v>
      </c>
      <c r="C212" s="47">
        <f t="shared" si="13"/>
        <v>12.19</v>
      </c>
      <c r="D212" s="47">
        <f t="shared" si="12"/>
        <v>577.47857941484676</v>
      </c>
      <c r="E212" s="47">
        <f t="shared" si="15"/>
        <v>6.0350603147765156</v>
      </c>
      <c r="F212" s="23">
        <f t="shared" si="14"/>
        <v>3.0028886129572037</v>
      </c>
    </row>
    <row r="213" spans="1:6">
      <c r="A213" s="47">
        <v>12.215999999999999</v>
      </c>
      <c r="B213" s="66">
        <v>5.2</v>
      </c>
      <c r="C213" s="47">
        <f t="shared" si="13"/>
        <v>12.241999999999999</v>
      </c>
      <c r="D213" s="47">
        <f t="shared" si="12"/>
        <v>578.02098628861336</v>
      </c>
      <c r="E213" s="47">
        <f t="shared" si="15"/>
        <v>6.0650892009060877</v>
      </c>
      <c r="F213" s="23">
        <f t="shared" si="14"/>
        <v>3.0057091287007895</v>
      </c>
    </row>
    <row r="214" spans="1:6">
      <c r="A214" s="47">
        <v>12.268000000000001</v>
      </c>
      <c r="B214" s="66">
        <v>6.2</v>
      </c>
      <c r="C214" s="47">
        <f t="shared" si="13"/>
        <v>12.299000000000001</v>
      </c>
      <c r="D214" s="47">
        <f t="shared" si="12"/>
        <v>578.61410229847854</v>
      </c>
      <c r="E214" s="47">
        <f t="shared" si="15"/>
        <v>6.0951462921930952</v>
      </c>
      <c r="F214" s="23">
        <f t="shared" si="14"/>
        <v>3.5874074342505669</v>
      </c>
    </row>
    <row r="215" spans="1:6">
      <c r="A215" s="47">
        <v>12.33</v>
      </c>
      <c r="B215" s="66">
        <v>6</v>
      </c>
      <c r="C215" s="47">
        <f t="shared" si="13"/>
        <v>12.36</v>
      </c>
      <c r="D215" s="47">
        <f t="shared" si="12"/>
        <v>579.24717098737005</v>
      </c>
      <c r="E215" s="47">
        <f t="shared" si="15"/>
        <v>6.1310203665356013</v>
      </c>
      <c r="F215" s="23">
        <f t="shared" si="14"/>
        <v>3.4754830259242206</v>
      </c>
    </row>
    <row r="216" spans="1:6">
      <c r="A216" s="47">
        <v>12.39</v>
      </c>
      <c r="B216" s="66">
        <v>5</v>
      </c>
      <c r="C216" s="47">
        <f t="shared" si="13"/>
        <v>12.415000000000001</v>
      </c>
      <c r="D216" s="47">
        <f t="shared" si="12"/>
        <v>579.8164953730884</v>
      </c>
      <c r="E216" s="47">
        <f t="shared" si="15"/>
        <v>6.1657751967948435</v>
      </c>
      <c r="F216" s="23">
        <f t="shared" si="14"/>
        <v>2.8990824768654422</v>
      </c>
    </row>
    <row r="217" spans="1:6">
      <c r="A217" s="47">
        <v>12.44</v>
      </c>
      <c r="B217" s="66">
        <v>5</v>
      </c>
      <c r="C217" s="47">
        <f t="shared" si="13"/>
        <v>12.465</v>
      </c>
      <c r="D217" s="47">
        <f t="shared" si="12"/>
        <v>580.33285259606157</v>
      </c>
      <c r="E217" s="47">
        <f t="shared" si="15"/>
        <v>6.1947660215634981</v>
      </c>
      <c r="F217" s="23">
        <f t="shared" si="14"/>
        <v>2.901664262980308</v>
      </c>
    </row>
    <row r="218" spans="1:6">
      <c r="A218" s="47">
        <v>12.49</v>
      </c>
      <c r="B218" s="66">
        <v>5</v>
      </c>
      <c r="C218" s="47">
        <f t="shared" si="13"/>
        <v>12.515000000000001</v>
      </c>
      <c r="D218" s="47">
        <f t="shared" si="12"/>
        <v>580.84806021667612</v>
      </c>
      <c r="E218" s="47">
        <f t="shared" si="15"/>
        <v>6.2237826641933012</v>
      </c>
      <c r="F218" s="23">
        <f t="shared" si="14"/>
        <v>2.9042403010833806</v>
      </c>
    </row>
    <row r="219" spans="1:6">
      <c r="A219" s="47">
        <v>12.54</v>
      </c>
      <c r="B219" s="66">
        <v>5</v>
      </c>
      <c r="C219" s="47">
        <f t="shared" si="13"/>
        <v>12.565</v>
      </c>
      <c r="D219" s="47">
        <f t="shared" si="12"/>
        <v>581.36212128695718</v>
      </c>
      <c r="E219" s="47">
        <f t="shared" si="15"/>
        <v>6.2528250672041352</v>
      </c>
      <c r="F219" s="23">
        <f t="shared" si="14"/>
        <v>2.9068106064347861</v>
      </c>
    </row>
    <row r="220" spans="1:6">
      <c r="A220" s="47">
        <v>12.59</v>
      </c>
      <c r="B220" s="66">
        <v>5.5</v>
      </c>
      <c r="C220" s="47">
        <f t="shared" si="13"/>
        <v>12.6175</v>
      </c>
      <c r="D220" s="47">
        <f t="shared" si="12"/>
        <v>581.9006547689919</v>
      </c>
      <c r="E220" s="47">
        <f t="shared" si="15"/>
        <v>6.2818931732684833</v>
      </c>
      <c r="F220" s="23">
        <f t="shared" si="14"/>
        <v>3.2004536012294555</v>
      </c>
    </row>
    <row r="221" spans="1:6">
      <c r="A221" s="47">
        <v>12.645</v>
      </c>
      <c r="B221" s="66">
        <v>6.5</v>
      </c>
      <c r="C221" s="47">
        <f t="shared" si="13"/>
        <v>12.6775</v>
      </c>
      <c r="D221" s="47">
        <f t="shared" si="12"/>
        <v>582.51458238938562</v>
      </c>
      <c r="E221" s="47">
        <f t="shared" si="15"/>
        <v>6.313897709280778</v>
      </c>
      <c r="F221" s="23">
        <f t="shared" si="14"/>
        <v>3.7863447855310062</v>
      </c>
    </row>
    <row r="222" spans="1:6">
      <c r="A222" s="47">
        <v>12.71</v>
      </c>
      <c r="B222" s="66">
        <v>5.5</v>
      </c>
      <c r="C222" s="47">
        <f t="shared" si="13"/>
        <v>12.737500000000001</v>
      </c>
      <c r="D222" s="47">
        <f t="shared" si="12"/>
        <v>583.12687320259033</v>
      </c>
      <c r="E222" s="47">
        <f t="shared" si="15"/>
        <v>6.3517611571360879</v>
      </c>
      <c r="F222" s="23">
        <f t="shared" si="14"/>
        <v>3.2071978026142469</v>
      </c>
    </row>
    <row r="223" spans="1:6">
      <c r="A223" s="47">
        <v>12.765000000000001</v>
      </c>
      <c r="B223" s="66">
        <v>5.5</v>
      </c>
      <c r="C223" s="47">
        <f t="shared" si="13"/>
        <v>12.7925</v>
      </c>
      <c r="D223" s="47">
        <f t="shared" si="12"/>
        <v>583.68670635887486</v>
      </c>
      <c r="E223" s="47">
        <f t="shared" si="15"/>
        <v>6.3838331351622299</v>
      </c>
      <c r="F223" s="23">
        <f t="shared" si="14"/>
        <v>3.2102768849738119</v>
      </c>
    </row>
    <row r="224" spans="1:6">
      <c r="A224" s="47">
        <v>12.82</v>
      </c>
      <c r="B224" s="66">
        <v>5.5</v>
      </c>
      <c r="C224" s="47">
        <f t="shared" si="13"/>
        <v>12.8475</v>
      </c>
      <c r="D224" s="47">
        <f t="shared" si="12"/>
        <v>584.24517255709588</v>
      </c>
      <c r="E224" s="47">
        <f t="shared" si="15"/>
        <v>6.4159359040119677</v>
      </c>
      <c r="F224" s="23">
        <f t="shared" si="14"/>
        <v>3.2133484490640272</v>
      </c>
    </row>
    <row r="225" spans="1:6">
      <c r="A225" s="47">
        <v>12.875</v>
      </c>
      <c r="B225" s="66">
        <v>5.5</v>
      </c>
      <c r="C225" s="47">
        <f t="shared" si="13"/>
        <v>12.9025</v>
      </c>
      <c r="D225" s="47">
        <f t="shared" si="12"/>
        <v>584.80227580846702</v>
      </c>
      <c r="E225" s="47">
        <f t="shared" si="15"/>
        <v>6.4480693885026081</v>
      </c>
      <c r="F225" s="23">
        <f t="shared" si="14"/>
        <v>3.2164125169465683</v>
      </c>
    </row>
    <row r="226" spans="1:6">
      <c r="A226" s="47">
        <v>12.93</v>
      </c>
      <c r="B226" s="66">
        <v>5</v>
      </c>
      <c r="C226" s="47">
        <f t="shared" si="13"/>
        <v>12.955</v>
      </c>
      <c r="D226" s="47">
        <f t="shared" si="12"/>
        <v>585.3327884355906</v>
      </c>
      <c r="E226" s="47">
        <f t="shared" si="15"/>
        <v>6.4802335136720739</v>
      </c>
      <c r="F226" s="23">
        <f t="shared" si="14"/>
        <v>2.926663942177953</v>
      </c>
    </row>
    <row r="227" spans="1:6">
      <c r="A227" s="47">
        <v>12.98</v>
      </c>
      <c r="B227" s="66">
        <v>6</v>
      </c>
      <c r="C227" s="47">
        <f t="shared" si="13"/>
        <v>13.01</v>
      </c>
      <c r="D227" s="47">
        <f t="shared" si="12"/>
        <v>585.88723929510695</v>
      </c>
      <c r="E227" s="47">
        <f t="shared" si="15"/>
        <v>6.5095001530938532</v>
      </c>
      <c r="F227" s="23">
        <f t="shared" si="14"/>
        <v>3.5153234357706422</v>
      </c>
    </row>
    <row r="228" spans="1:6">
      <c r="A228" s="47">
        <v>13.04</v>
      </c>
      <c r="B228" s="66">
        <v>6</v>
      </c>
      <c r="C228" s="47">
        <f t="shared" si="13"/>
        <v>13.069999999999999</v>
      </c>
      <c r="D228" s="47">
        <f t="shared" si="12"/>
        <v>586.4905539404474</v>
      </c>
      <c r="E228" s="47">
        <f t="shared" si="15"/>
        <v>6.54465338745156</v>
      </c>
      <c r="F228" s="23">
        <f t="shared" si="14"/>
        <v>3.5189433236426844</v>
      </c>
    </row>
    <row r="229" spans="1:6">
      <c r="A229" s="47">
        <v>13.1</v>
      </c>
      <c r="B229" s="66">
        <v>5</v>
      </c>
      <c r="C229" s="47">
        <f t="shared" si="13"/>
        <v>13.125</v>
      </c>
      <c r="D229" s="47">
        <f t="shared" si="12"/>
        <v>587.04218421487792</v>
      </c>
      <c r="E229" s="47">
        <f t="shared" si="15"/>
        <v>6.5798428206879871</v>
      </c>
      <c r="F229" s="23">
        <f t="shared" si="14"/>
        <v>2.9352109210743897</v>
      </c>
    </row>
    <row r="230" spans="1:6">
      <c r="A230" s="47">
        <v>13.15</v>
      </c>
      <c r="B230" s="66">
        <v>5</v>
      </c>
      <c r="C230" s="47">
        <f t="shared" si="13"/>
        <v>13.175000000000001</v>
      </c>
      <c r="D230" s="47">
        <f t="shared" si="12"/>
        <v>587.54250090610458</v>
      </c>
      <c r="E230" s="47">
        <f t="shared" si="15"/>
        <v>6.6091949298987309</v>
      </c>
      <c r="F230" s="23">
        <f t="shared" si="14"/>
        <v>2.937712504530523</v>
      </c>
    </row>
    <row r="231" spans="1:6">
      <c r="A231" s="47">
        <v>13.2</v>
      </c>
      <c r="B231" s="66">
        <v>5</v>
      </c>
      <c r="C231" s="47">
        <f t="shared" si="13"/>
        <v>13.225</v>
      </c>
      <c r="D231" s="47">
        <f t="shared" si="12"/>
        <v>588.04171078991737</v>
      </c>
      <c r="E231" s="47">
        <f t="shared" si="15"/>
        <v>6.6385720549440359</v>
      </c>
      <c r="F231" s="23">
        <f t="shared" si="14"/>
        <v>2.9402085539495868</v>
      </c>
    </row>
    <row r="232" spans="1:6">
      <c r="A232" s="47">
        <v>13.25</v>
      </c>
      <c r="B232" s="66">
        <v>5</v>
      </c>
      <c r="C232" s="47">
        <f t="shared" si="13"/>
        <v>13.275</v>
      </c>
      <c r="D232" s="47">
        <f t="shared" si="12"/>
        <v>588.53981683613608</v>
      </c>
      <c r="E232" s="47">
        <f t="shared" si="15"/>
        <v>6.6679741404835315</v>
      </c>
      <c r="F232" s="23">
        <f t="shared" si="14"/>
        <v>2.9426990841806804</v>
      </c>
    </row>
    <row r="233" spans="1:6">
      <c r="A233" s="47">
        <v>13.3</v>
      </c>
      <c r="B233" s="66">
        <v>6</v>
      </c>
      <c r="C233" s="47">
        <f t="shared" si="13"/>
        <v>13.33</v>
      </c>
      <c r="D233" s="47">
        <f t="shared" si="12"/>
        <v>589.08646209200219</v>
      </c>
      <c r="E233" s="47">
        <f t="shared" si="15"/>
        <v>6.6974011313253383</v>
      </c>
      <c r="F233" s="23">
        <f t="shared" si="14"/>
        <v>3.5345187725520133</v>
      </c>
    </row>
    <row r="234" spans="1:6">
      <c r="A234" s="47">
        <v>13.36</v>
      </c>
      <c r="B234" s="66">
        <v>6</v>
      </c>
      <c r="C234" s="47">
        <f t="shared" si="13"/>
        <v>13.389999999999999</v>
      </c>
      <c r="D234" s="47">
        <f t="shared" si="12"/>
        <v>589.68128779167762</v>
      </c>
      <c r="E234" s="47">
        <f t="shared" si="15"/>
        <v>6.7327463190508583</v>
      </c>
      <c r="F234" s="23">
        <f t="shared" si="14"/>
        <v>3.5380877267500654</v>
      </c>
    </row>
    <row r="235" spans="1:6">
      <c r="A235" s="47">
        <v>13.42</v>
      </c>
      <c r="B235" s="66">
        <v>5</v>
      </c>
      <c r="C235" s="47">
        <f t="shared" si="13"/>
        <v>13.445</v>
      </c>
      <c r="D235" s="47">
        <f t="shared" si="12"/>
        <v>590.22516054993343</v>
      </c>
      <c r="E235" s="47">
        <f t="shared" si="15"/>
        <v>6.7681271963183587</v>
      </c>
      <c r="F235" s="23">
        <f t="shared" si="14"/>
        <v>2.9511258027496674</v>
      </c>
    </row>
    <row r="236" spans="1:6">
      <c r="A236" s="47">
        <v>13.47</v>
      </c>
      <c r="B236" s="66">
        <v>5</v>
      </c>
      <c r="C236" s="47">
        <f t="shared" si="13"/>
        <v>13.495000000000001</v>
      </c>
      <c r="D236" s="47">
        <f t="shared" si="12"/>
        <v>590.71844484660551</v>
      </c>
      <c r="E236" s="47">
        <f t="shared" si="15"/>
        <v>6.7976384543458552</v>
      </c>
      <c r="F236" s="23">
        <f t="shared" si="14"/>
        <v>2.9535922242330277</v>
      </c>
    </row>
    <row r="237" spans="1:6">
      <c r="A237" s="47">
        <v>13.52</v>
      </c>
      <c r="B237" s="66">
        <v>6</v>
      </c>
      <c r="C237" s="47">
        <f t="shared" si="13"/>
        <v>13.549999999999999</v>
      </c>
      <c r="D237" s="47">
        <f t="shared" si="12"/>
        <v>591.25980116167705</v>
      </c>
      <c r="E237" s="47">
        <f t="shared" si="15"/>
        <v>6.8271743765881858</v>
      </c>
      <c r="F237" s="23">
        <f t="shared" si="14"/>
        <v>3.5475588069700628</v>
      </c>
    </row>
    <row r="238" spans="1:6">
      <c r="A238" s="47">
        <v>13.58</v>
      </c>
      <c r="B238" s="66">
        <v>6</v>
      </c>
      <c r="C238" s="47">
        <f t="shared" si="13"/>
        <v>13.61</v>
      </c>
      <c r="D238" s="47">
        <f t="shared" si="12"/>
        <v>591.84887497210457</v>
      </c>
      <c r="E238" s="47">
        <f t="shared" si="15"/>
        <v>6.8626499646578862</v>
      </c>
      <c r="F238" s="23">
        <f t="shared" si="14"/>
        <v>3.5510932498326273</v>
      </c>
    </row>
    <row r="239" spans="1:6">
      <c r="A239" s="47">
        <v>13.64</v>
      </c>
      <c r="B239" s="66">
        <v>5</v>
      </c>
      <c r="C239" s="47">
        <f t="shared" si="13"/>
        <v>13.665000000000001</v>
      </c>
      <c r="D239" s="47">
        <f t="shared" si="12"/>
        <v>592.38749150476519</v>
      </c>
      <c r="E239" s="47">
        <f t="shared" si="15"/>
        <v>6.8981608971562123</v>
      </c>
      <c r="F239" s="23">
        <f t="shared" si="14"/>
        <v>2.9619374575238262</v>
      </c>
    </row>
    <row r="240" spans="1:6">
      <c r="A240" s="47">
        <v>13.69</v>
      </c>
      <c r="B240" s="66">
        <v>5</v>
      </c>
      <c r="C240" s="47">
        <f t="shared" si="13"/>
        <v>13.715</v>
      </c>
      <c r="D240" s="47">
        <f t="shared" si="12"/>
        <v>592.87601094794945</v>
      </c>
      <c r="E240" s="47">
        <f t="shared" si="15"/>
        <v>6.9277802717314509</v>
      </c>
      <c r="F240" s="23">
        <f t="shared" si="14"/>
        <v>2.9643800547397476</v>
      </c>
    </row>
    <row r="241" spans="1:6">
      <c r="A241" s="47">
        <v>13.74</v>
      </c>
      <c r="B241" s="66">
        <v>5</v>
      </c>
      <c r="C241" s="47">
        <f t="shared" si="13"/>
        <v>13.765000000000001</v>
      </c>
      <c r="D241" s="47">
        <f t="shared" si="12"/>
        <v>593.36345535435635</v>
      </c>
      <c r="E241" s="47">
        <f t="shared" si="15"/>
        <v>6.9574240722788483</v>
      </c>
      <c r="F241" s="23">
        <f t="shared" si="14"/>
        <v>2.9668172767717813</v>
      </c>
    </row>
    <row r="242" spans="1:6">
      <c r="A242" s="47">
        <v>13.79</v>
      </c>
      <c r="B242" s="66">
        <v>5</v>
      </c>
      <c r="C242" s="47">
        <f t="shared" si="13"/>
        <v>13.815</v>
      </c>
      <c r="D242" s="47">
        <f t="shared" si="12"/>
        <v>593.84982763199639</v>
      </c>
      <c r="E242" s="47">
        <f t="shared" si="15"/>
        <v>6.9870922450465658</v>
      </c>
      <c r="F242" s="23">
        <f t="shared" si="14"/>
        <v>2.9692491381599817</v>
      </c>
    </row>
    <row r="243" spans="1:6">
      <c r="A243" s="47">
        <v>13.84</v>
      </c>
      <c r="B243" s="66">
        <v>5</v>
      </c>
      <c r="C243" s="47">
        <f t="shared" si="13"/>
        <v>13.865</v>
      </c>
      <c r="D243" s="47">
        <f t="shared" si="12"/>
        <v>594.33513068318803</v>
      </c>
      <c r="E243" s="47">
        <f t="shared" si="15"/>
        <v>7.0167847364281659</v>
      </c>
      <c r="F243" s="23">
        <f t="shared" si="14"/>
        <v>2.9716756534159399</v>
      </c>
    </row>
    <row r="244" spans="1:6">
      <c r="A244" s="47">
        <v>13.89</v>
      </c>
      <c r="B244" s="66">
        <v>5</v>
      </c>
      <c r="C244" s="47">
        <f t="shared" si="13"/>
        <v>13.915000000000001</v>
      </c>
      <c r="D244" s="47">
        <f t="shared" si="12"/>
        <v>594.81936740456399</v>
      </c>
      <c r="E244" s="47">
        <f t="shared" si="15"/>
        <v>7.0465014929623253</v>
      </c>
      <c r="F244" s="23">
        <f t="shared" si="14"/>
        <v>2.9740968370228198</v>
      </c>
    </row>
    <row r="245" spans="1:6">
      <c r="A245" s="47">
        <v>13.94</v>
      </c>
      <c r="B245" s="66">
        <v>5</v>
      </c>
      <c r="C245" s="47">
        <f t="shared" si="13"/>
        <v>13.965</v>
      </c>
      <c r="D245" s="47">
        <f t="shared" si="12"/>
        <v>595.30254068707461</v>
      </c>
      <c r="E245" s="47">
        <f t="shared" si="15"/>
        <v>7.0762424613325532</v>
      </c>
      <c r="F245" s="23">
        <f t="shared" si="14"/>
        <v>2.9765127034353736</v>
      </c>
    </row>
    <row r="246" spans="1:6">
      <c r="A246" s="47">
        <v>13.99</v>
      </c>
      <c r="B246" s="66">
        <v>6</v>
      </c>
      <c r="C246" s="47">
        <f t="shared" si="13"/>
        <v>14.02</v>
      </c>
      <c r="D246" s="47">
        <f t="shared" si="12"/>
        <v>595.83280646935373</v>
      </c>
      <c r="E246" s="47">
        <f t="shared" si="15"/>
        <v>7.1060075883669072</v>
      </c>
      <c r="F246" s="23">
        <f t="shared" si="14"/>
        <v>3.5749968388161228</v>
      </c>
    </row>
    <row r="247" spans="1:6">
      <c r="A247" s="47">
        <v>14.05</v>
      </c>
      <c r="B247" s="66">
        <v>6.3</v>
      </c>
      <c r="C247" s="47">
        <f t="shared" si="13"/>
        <v>14.0815</v>
      </c>
      <c r="D247" s="47">
        <f t="shared" si="12"/>
        <v>596.42422502249588</v>
      </c>
      <c r="E247" s="47">
        <f t="shared" si="15"/>
        <v>7.141757556755068</v>
      </c>
      <c r="F247" s="23">
        <f t="shared" si="14"/>
        <v>3.7574726176417244</v>
      </c>
    </row>
    <row r="248" spans="1:6">
      <c r="A248" s="47">
        <v>14.113</v>
      </c>
      <c r="B248" s="66">
        <v>5.3</v>
      </c>
      <c r="C248" s="47">
        <f t="shared" si="13"/>
        <v>14.1395</v>
      </c>
      <c r="D248" s="47">
        <f t="shared" si="12"/>
        <v>596.98052466523632</v>
      </c>
      <c r="E248" s="47">
        <f t="shared" si="15"/>
        <v>7.179332282931485</v>
      </c>
      <c r="F248" s="23">
        <f t="shared" si="14"/>
        <v>3.1639967807257525</v>
      </c>
    </row>
    <row r="249" spans="1:6">
      <c r="A249" s="47">
        <v>14.166</v>
      </c>
      <c r="B249" s="66">
        <v>5.3</v>
      </c>
      <c r="C249" s="47">
        <f t="shared" si="13"/>
        <v>14.192500000000001</v>
      </c>
      <c r="D249" s="47">
        <f t="shared" si="12"/>
        <v>597.48763127812811</v>
      </c>
      <c r="E249" s="47">
        <f t="shared" si="15"/>
        <v>7.2109722507387426</v>
      </c>
      <c r="F249" s="23">
        <f t="shared" si="14"/>
        <v>3.1666844457740786</v>
      </c>
    </row>
    <row r="250" spans="1:6">
      <c r="A250" s="47">
        <v>14.218999999999999</v>
      </c>
      <c r="B250" s="66">
        <v>6.3</v>
      </c>
      <c r="C250" s="47">
        <f t="shared" si="13"/>
        <v>14.250499999999999</v>
      </c>
      <c r="D250" s="47">
        <f t="shared" ref="D250:D313" si="16">407.1547+(18.2643*C250)-(0.4212*C250^2)+(0.00623*C250^3)-(0.00004765*C250^4)+(0.000000141*C250^5)</f>
        <v>598.04122950270357</v>
      </c>
      <c r="E250" s="47">
        <f t="shared" si="15"/>
        <v>7.2426390951964832</v>
      </c>
      <c r="F250" s="23">
        <f t="shared" si="14"/>
        <v>3.7676597458670322</v>
      </c>
    </row>
    <row r="251" spans="1:6">
      <c r="A251" s="47">
        <v>14.282</v>
      </c>
      <c r="B251" s="66">
        <v>6.3</v>
      </c>
      <c r="C251" s="47">
        <f t="shared" si="13"/>
        <v>14.313499999999999</v>
      </c>
      <c r="D251" s="47">
        <f t="shared" si="16"/>
        <v>598.64095988894087</v>
      </c>
      <c r="E251" s="47">
        <f t="shared" si="15"/>
        <v>7.2803156926551535</v>
      </c>
      <c r="F251" s="23">
        <f t="shared" si="14"/>
        <v>3.7714380473003271</v>
      </c>
    </row>
    <row r="252" spans="1:6">
      <c r="A252" s="47">
        <v>14.345000000000001</v>
      </c>
      <c r="B252" s="66">
        <v>5.5</v>
      </c>
      <c r="C252" s="47">
        <f t="shared" si="13"/>
        <v>14.3725</v>
      </c>
      <c r="D252" s="47">
        <f t="shared" si="16"/>
        <v>599.2011139975499</v>
      </c>
      <c r="E252" s="47">
        <f t="shared" si="15"/>
        <v>7.3180300731281571</v>
      </c>
      <c r="F252" s="23">
        <f t="shared" si="14"/>
        <v>3.2956061269865247</v>
      </c>
    </row>
    <row r="253" spans="1:6">
      <c r="A253" s="47">
        <v>14.4</v>
      </c>
      <c r="B253" s="66">
        <v>5.5</v>
      </c>
      <c r="C253" s="47">
        <f t="shared" si="13"/>
        <v>14.4275</v>
      </c>
      <c r="D253" s="47">
        <f t="shared" si="16"/>
        <v>599.7219907504342</v>
      </c>
      <c r="E253" s="47">
        <f t="shared" si="15"/>
        <v>7.3509861343980223</v>
      </c>
      <c r="F253" s="23">
        <f t="shared" si="14"/>
        <v>3.2984709491273883</v>
      </c>
    </row>
    <row r="254" spans="1:6">
      <c r="A254" s="47">
        <v>14.455</v>
      </c>
      <c r="B254" s="66">
        <v>5.3</v>
      </c>
      <c r="C254" s="47">
        <f t="shared" si="13"/>
        <v>14.4815</v>
      </c>
      <c r="D254" s="47">
        <f t="shared" si="16"/>
        <v>600.23217961329601</v>
      </c>
      <c r="E254" s="47">
        <f t="shared" si="15"/>
        <v>7.3839708438892959</v>
      </c>
      <c r="F254" s="23">
        <f t="shared" si="14"/>
        <v>3.1812305519504687</v>
      </c>
    </row>
    <row r="255" spans="1:6">
      <c r="A255" s="47">
        <v>14.507999999999999</v>
      </c>
      <c r="B255" s="66">
        <v>6.3</v>
      </c>
      <c r="C255" s="47">
        <f t="shared" si="13"/>
        <v>14.539499999999999</v>
      </c>
      <c r="D255" s="47">
        <f t="shared" si="16"/>
        <v>600.77882076286642</v>
      </c>
      <c r="E255" s="47">
        <f t="shared" si="15"/>
        <v>7.4157831494088002</v>
      </c>
      <c r="F255" s="23">
        <f t="shared" si="14"/>
        <v>3.7849065708060579</v>
      </c>
    </row>
    <row r="256" spans="1:6">
      <c r="A256" s="47">
        <v>14.571</v>
      </c>
      <c r="B256" s="66">
        <v>6.3</v>
      </c>
      <c r="C256" s="47">
        <f t="shared" si="13"/>
        <v>14.602499999999999</v>
      </c>
      <c r="D256" s="47">
        <f t="shared" si="16"/>
        <v>601.37101929722826</v>
      </c>
      <c r="E256" s="47">
        <f t="shared" si="15"/>
        <v>7.453632215116861</v>
      </c>
      <c r="F256" s="23">
        <f t="shared" si="14"/>
        <v>3.7886374215725378</v>
      </c>
    </row>
    <row r="257" spans="1:6">
      <c r="A257" s="47">
        <v>14.634</v>
      </c>
      <c r="B257" s="66">
        <v>6</v>
      </c>
      <c r="C257" s="47">
        <f t="shared" si="13"/>
        <v>14.664</v>
      </c>
      <c r="D257" s="47">
        <f t="shared" si="16"/>
        <v>601.94754932006254</v>
      </c>
      <c r="E257" s="47">
        <f t="shared" si="15"/>
        <v>7.4915185893325864</v>
      </c>
      <c r="F257" s="23">
        <f t="shared" si="14"/>
        <v>3.6116852959203753</v>
      </c>
    </row>
    <row r="258" spans="1:6">
      <c r="A258" s="47">
        <v>14.694000000000001</v>
      </c>
      <c r="B258" s="66">
        <v>6.3</v>
      </c>
      <c r="C258" s="47">
        <f t="shared" si="13"/>
        <v>14.7255</v>
      </c>
      <c r="D258" s="47">
        <f t="shared" si="16"/>
        <v>602.52253496085279</v>
      </c>
      <c r="E258" s="47">
        <f t="shared" si="15"/>
        <v>7.5276354422917899</v>
      </c>
      <c r="F258" s="23">
        <f t="shared" si="14"/>
        <v>3.7958919702533729</v>
      </c>
    </row>
    <row r="259" spans="1:6">
      <c r="A259" s="47">
        <v>14.757</v>
      </c>
      <c r="B259" s="66">
        <v>6</v>
      </c>
      <c r="C259" s="47">
        <f t="shared" si="13"/>
        <v>14.786999999999999</v>
      </c>
      <c r="D259" s="47">
        <f t="shared" si="16"/>
        <v>603.09598143046958</v>
      </c>
      <c r="E259" s="47">
        <f t="shared" si="15"/>
        <v>7.5655943619943233</v>
      </c>
      <c r="F259" s="23">
        <f t="shared" si="14"/>
        <v>3.6185758885828179</v>
      </c>
    </row>
    <row r="260" spans="1:6">
      <c r="A260" s="47">
        <v>14.817</v>
      </c>
      <c r="B260" s="66">
        <v>6</v>
      </c>
      <c r="C260" s="47">
        <f t="shared" si="13"/>
        <v>14.847</v>
      </c>
      <c r="D260" s="47">
        <f t="shared" si="16"/>
        <v>603.65396305177671</v>
      </c>
      <c r="E260" s="47">
        <f t="shared" si="15"/>
        <v>7.6017801208801519</v>
      </c>
      <c r="F260" s="23">
        <f t="shared" si="14"/>
        <v>3.6219237783106606</v>
      </c>
    </row>
    <row r="261" spans="1:6">
      <c r="A261" s="47">
        <v>14.877000000000001</v>
      </c>
      <c r="B261" s="66">
        <v>6</v>
      </c>
      <c r="C261" s="47">
        <f t="shared" si="13"/>
        <v>14.907</v>
      </c>
      <c r="D261" s="47">
        <f t="shared" si="16"/>
        <v>604.21048943066216</v>
      </c>
      <c r="E261" s="47">
        <f t="shared" si="15"/>
        <v>7.6379993586632589</v>
      </c>
      <c r="F261" s="23">
        <f t="shared" si="14"/>
        <v>3.6252629365839728</v>
      </c>
    </row>
    <row r="262" spans="1:6">
      <c r="A262" s="47">
        <v>14.936999999999999</v>
      </c>
      <c r="B262" s="66">
        <v>6.3</v>
      </c>
      <c r="C262" s="47">
        <f t="shared" si="13"/>
        <v>14.968499999999999</v>
      </c>
      <c r="D262" s="47">
        <f t="shared" si="16"/>
        <v>604.77942372699169</v>
      </c>
      <c r="E262" s="47">
        <f t="shared" si="15"/>
        <v>7.6742519880290985</v>
      </c>
      <c r="F262" s="23">
        <f t="shared" si="14"/>
        <v>3.8101103694800473</v>
      </c>
    </row>
    <row r="263" spans="1:6">
      <c r="A263" s="47">
        <v>15</v>
      </c>
      <c r="B263" s="66">
        <v>6</v>
      </c>
      <c r="C263" s="47">
        <f t="shared" ref="C263:C326" si="17">(A263)+(B263/200)</f>
        <v>15.03</v>
      </c>
      <c r="D263" s="47">
        <f t="shared" si="16"/>
        <v>605.34683931642758</v>
      </c>
      <c r="E263" s="47">
        <f t="shared" si="15"/>
        <v>7.7123530917238989</v>
      </c>
      <c r="F263" s="23">
        <f t="shared" ref="F263:F326" si="18">B263*(D263/1000)</f>
        <v>3.6320810358985658</v>
      </c>
    </row>
    <row r="264" spans="1:6">
      <c r="A264" s="47">
        <v>15.06</v>
      </c>
      <c r="B264" s="66">
        <v>5</v>
      </c>
      <c r="C264" s="47">
        <f t="shared" si="17"/>
        <v>15.085000000000001</v>
      </c>
      <c r="D264" s="47">
        <f t="shared" si="16"/>
        <v>605.85300194076808</v>
      </c>
      <c r="E264" s="47">
        <f t="shared" ref="E264:E327" si="19">E263+(F263/100)</f>
        <v>7.748673902082885</v>
      </c>
      <c r="F264" s="23">
        <f t="shared" si="18"/>
        <v>3.0292650097038405</v>
      </c>
    </row>
    <row r="265" spans="1:6">
      <c r="A265" s="47">
        <v>15.11</v>
      </c>
      <c r="B265" s="66">
        <v>5</v>
      </c>
      <c r="C265" s="47">
        <f t="shared" si="17"/>
        <v>15.135</v>
      </c>
      <c r="D265" s="47">
        <f t="shared" si="16"/>
        <v>606.31210241482597</v>
      </c>
      <c r="E265" s="47">
        <f t="shared" si="19"/>
        <v>7.7789665521799236</v>
      </c>
      <c r="F265" s="23">
        <f t="shared" si="18"/>
        <v>3.03156051207413</v>
      </c>
    </row>
    <row r="266" spans="1:6">
      <c r="A266" s="47">
        <v>15.16</v>
      </c>
      <c r="B266" s="66">
        <v>6</v>
      </c>
      <c r="C266" s="47">
        <f t="shared" si="17"/>
        <v>15.19</v>
      </c>
      <c r="D266" s="47">
        <f t="shared" si="16"/>
        <v>606.81596422630014</v>
      </c>
      <c r="E266" s="47">
        <f t="shared" si="19"/>
        <v>7.8092821573006646</v>
      </c>
      <c r="F266" s="23">
        <f t="shared" si="18"/>
        <v>3.6408957853578006</v>
      </c>
    </row>
    <row r="267" spans="1:6">
      <c r="A267" s="47">
        <v>15.22</v>
      </c>
      <c r="B267" s="66">
        <v>6</v>
      </c>
      <c r="C267" s="47">
        <f t="shared" si="17"/>
        <v>15.25</v>
      </c>
      <c r="D267" s="47">
        <f t="shared" si="16"/>
        <v>607.36426334359476</v>
      </c>
      <c r="E267" s="47">
        <f t="shared" si="19"/>
        <v>7.8456911151542421</v>
      </c>
      <c r="F267" s="23">
        <f t="shared" si="18"/>
        <v>3.6441855800615683</v>
      </c>
    </row>
    <row r="268" spans="1:6">
      <c r="A268" s="47">
        <v>15.28</v>
      </c>
      <c r="B268" s="66">
        <v>5</v>
      </c>
      <c r="C268" s="47">
        <f t="shared" si="17"/>
        <v>15.305</v>
      </c>
      <c r="D268" s="47">
        <f t="shared" si="16"/>
        <v>607.86562051127828</v>
      </c>
      <c r="E268" s="47">
        <f t="shared" si="19"/>
        <v>7.8821329709548582</v>
      </c>
      <c r="F268" s="23">
        <f t="shared" si="18"/>
        <v>3.0393281025563912</v>
      </c>
    </row>
    <row r="269" spans="1:6">
      <c r="A269" s="47">
        <v>15.33</v>
      </c>
      <c r="B269" s="66">
        <v>5</v>
      </c>
      <c r="C269" s="47">
        <f t="shared" si="17"/>
        <v>15.355</v>
      </c>
      <c r="D269" s="47">
        <f t="shared" si="16"/>
        <v>608.32036506902068</v>
      </c>
      <c r="E269" s="47">
        <f t="shared" si="19"/>
        <v>7.912526251980422</v>
      </c>
      <c r="F269" s="23">
        <f t="shared" si="18"/>
        <v>3.0416018253451034</v>
      </c>
    </row>
    <row r="270" spans="1:6">
      <c r="A270" s="47">
        <v>15.38</v>
      </c>
      <c r="B270" s="66">
        <v>5</v>
      </c>
      <c r="C270" s="47">
        <f t="shared" si="17"/>
        <v>15.405000000000001</v>
      </c>
      <c r="D270" s="47">
        <f t="shared" si="16"/>
        <v>608.7741270326278</v>
      </c>
      <c r="E270" s="47">
        <f t="shared" si="19"/>
        <v>7.942942270233873</v>
      </c>
      <c r="F270" s="23">
        <f t="shared" si="18"/>
        <v>3.043870635163139</v>
      </c>
    </row>
    <row r="271" spans="1:6">
      <c r="A271" s="47">
        <v>15.43</v>
      </c>
      <c r="B271" s="66">
        <v>4.8</v>
      </c>
      <c r="C271" s="47">
        <f t="shared" si="17"/>
        <v>15.453999999999999</v>
      </c>
      <c r="D271" s="47">
        <f t="shared" si="16"/>
        <v>609.21786306943841</v>
      </c>
      <c r="E271" s="47">
        <f t="shared" si="19"/>
        <v>7.9733809765855046</v>
      </c>
      <c r="F271" s="23">
        <f t="shared" si="18"/>
        <v>2.9242457427333042</v>
      </c>
    </row>
    <row r="272" spans="1:6">
      <c r="A272" s="47">
        <v>15.478</v>
      </c>
      <c r="B272" s="66">
        <v>4.8</v>
      </c>
      <c r="C272" s="47">
        <f t="shared" si="17"/>
        <v>15.501999999999999</v>
      </c>
      <c r="D272" s="47">
        <f t="shared" si="16"/>
        <v>609.65163327786854</v>
      </c>
      <c r="E272" s="47">
        <f t="shared" si="19"/>
        <v>8.0026234340128379</v>
      </c>
      <c r="F272" s="23">
        <f t="shared" si="18"/>
        <v>2.9263278397337689</v>
      </c>
    </row>
    <row r="273" spans="1:6">
      <c r="A273" s="47">
        <v>15.526</v>
      </c>
      <c r="B273" s="66">
        <v>4.8</v>
      </c>
      <c r="C273" s="47">
        <f t="shared" si="17"/>
        <v>15.549999999999999</v>
      </c>
      <c r="D273" s="47">
        <f t="shared" si="16"/>
        <v>610.08450529397078</v>
      </c>
      <c r="E273" s="47">
        <f t="shared" si="19"/>
        <v>8.0318867124101754</v>
      </c>
      <c r="F273" s="23">
        <f t="shared" si="18"/>
        <v>2.9284056254110595</v>
      </c>
    </row>
    <row r="274" spans="1:6">
      <c r="A274" s="47">
        <v>15.574</v>
      </c>
      <c r="B274" s="66">
        <v>4.8</v>
      </c>
      <c r="C274" s="47">
        <f t="shared" si="17"/>
        <v>15.597999999999999</v>
      </c>
      <c r="D274" s="47">
        <f t="shared" si="16"/>
        <v>610.5164815135895</v>
      </c>
      <c r="E274" s="47">
        <f t="shared" si="19"/>
        <v>8.0611707686642866</v>
      </c>
      <c r="F274" s="23">
        <f t="shared" si="18"/>
        <v>2.9304791112652295</v>
      </c>
    </row>
    <row r="275" spans="1:6">
      <c r="A275" s="47">
        <v>15.622</v>
      </c>
      <c r="B275" s="66">
        <v>4.8</v>
      </c>
      <c r="C275" s="47">
        <f t="shared" si="17"/>
        <v>15.645999999999999</v>
      </c>
      <c r="D275" s="47">
        <f t="shared" si="16"/>
        <v>610.94756432789461</v>
      </c>
      <c r="E275" s="47">
        <f t="shared" si="19"/>
        <v>8.0904755597769391</v>
      </c>
      <c r="F275" s="23">
        <f t="shared" si="18"/>
        <v>2.9325483087738942</v>
      </c>
    </row>
    <row r="276" spans="1:6">
      <c r="A276" s="47">
        <v>15.67</v>
      </c>
      <c r="B276" s="66">
        <v>6</v>
      </c>
      <c r="C276" s="47">
        <f t="shared" si="17"/>
        <v>15.7</v>
      </c>
      <c r="D276" s="47">
        <f t="shared" si="16"/>
        <v>611.43146756674037</v>
      </c>
      <c r="E276" s="47">
        <f t="shared" si="19"/>
        <v>8.1198010428646779</v>
      </c>
      <c r="F276" s="23">
        <f t="shared" si="18"/>
        <v>3.6685888054004421</v>
      </c>
    </row>
    <row r="277" spans="1:6">
      <c r="A277" s="47">
        <v>15.73</v>
      </c>
      <c r="B277" s="66">
        <v>6</v>
      </c>
      <c r="C277" s="47">
        <f t="shared" si="17"/>
        <v>15.76</v>
      </c>
      <c r="D277" s="47">
        <f t="shared" si="16"/>
        <v>611.96781934995613</v>
      </c>
      <c r="E277" s="47">
        <f t="shared" si="19"/>
        <v>8.1564869309186818</v>
      </c>
      <c r="F277" s="23">
        <f t="shared" si="18"/>
        <v>3.6718069160997366</v>
      </c>
    </row>
    <row r="278" spans="1:6">
      <c r="A278" s="47">
        <v>15.79</v>
      </c>
      <c r="B278" s="66">
        <v>5</v>
      </c>
      <c r="C278" s="47">
        <f t="shared" si="17"/>
        <v>15.815</v>
      </c>
      <c r="D278" s="47">
        <f t="shared" si="16"/>
        <v>612.45825976825995</v>
      </c>
      <c r="E278" s="47">
        <f t="shared" si="19"/>
        <v>8.1932050000796792</v>
      </c>
      <c r="F278" s="23">
        <f t="shared" si="18"/>
        <v>3.0622912988412998</v>
      </c>
    </row>
    <row r="279" spans="1:6">
      <c r="A279" s="47">
        <v>15.84</v>
      </c>
      <c r="B279" s="66">
        <v>5</v>
      </c>
      <c r="C279" s="47">
        <f t="shared" si="17"/>
        <v>15.865</v>
      </c>
      <c r="D279" s="47">
        <f t="shared" si="16"/>
        <v>612.90310897293568</v>
      </c>
      <c r="E279" s="47">
        <f t="shared" si="19"/>
        <v>8.2238279130680922</v>
      </c>
      <c r="F279" s="23">
        <f t="shared" si="18"/>
        <v>3.0645155448646784</v>
      </c>
    </row>
    <row r="280" spans="1:6">
      <c r="A280" s="47">
        <v>15.89</v>
      </c>
      <c r="B280" s="66">
        <v>5</v>
      </c>
      <c r="C280" s="47">
        <f t="shared" si="17"/>
        <v>15.915000000000001</v>
      </c>
      <c r="D280" s="47">
        <f t="shared" si="16"/>
        <v>613.34700311079916</v>
      </c>
      <c r="E280" s="47">
        <f t="shared" si="19"/>
        <v>8.2544730685167398</v>
      </c>
      <c r="F280" s="23">
        <f t="shared" si="18"/>
        <v>3.0667350155539959</v>
      </c>
    </row>
    <row r="281" spans="1:6">
      <c r="A281" s="47">
        <v>15.94</v>
      </c>
      <c r="B281" s="66">
        <v>6</v>
      </c>
      <c r="C281" s="47">
        <f t="shared" si="17"/>
        <v>15.969999999999999</v>
      </c>
      <c r="D281" s="47">
        <f t="shared" si="16"/>
        <v>613.83418674441782</v>
      </c>
      <c r="E281" s="47">
        <f t="shared" si="19"/>
        <v>8.2851404186722792</v>
      </c>
      <c r="F281" s="23">
        <f t="shared" si="18"/>
        <v>3.6830051204665066</v>
      </c>
    </row>
    <row r="282" spans="1:6">
      <c r="A282" s="47">
        <v>16</v>
      </c>
      <c r="B282" s="66">
        <v>5.7</v>
      </c>
      <c r="C282" s="47">
        <f t="shared" si="17"/>
        <v>16.028500000000001</v>
      </c>
      <c r="D282" s="47">
        <f t="shared" si="16"/>
        <v>614.35111220610906</v>
      </c>
      <c r="E282" s="47">
        <f t="shared" si="19"/>
        <v>8.3219704698769448</v>
      </c>
      <c r="F282" s="23">
        <f t="shared" si="18"/>
        <v>3.5018013395748215</v>
      </c>
    </row>
    <row r="283" spans="1:6">
      <c r="A283" s="47">
        <v>16.056999999999999</v>
      </c>
      <c r="B283" s="66">
        <v>4.7</v>
      </c>
      <c r="C283" s="47">
        <f t="shared" si="17"/>
        <v>16.080499999999997</v>
      </c>
      <c r="D283" s="47">
        <f t="shared" si="16"/>
        <v>614.80951381324644</v>
      </c>
      <c r="E283" s="47">
        <f t="shared" si="19"/>
        <v>8.3569884832726924</v>
      </c>
      <c r="F283" s="23">
        <f t="shared" si="18"/>
        <v>2.8896047149222586</v>
      </c>
    </row>
    <row r="284" spans="1:6">
      <c r="A284" s="47">
        <v>16.103999999999999</v>
      </c>
      <c r="B284" s="66">
        <v>4.7</v>
      </c>
      <c r="C284" s="47">
        <f t="shared" si="17"/>
        <v>16.127499999999998</v>
      </c>
      <c r="D284" s="47">
        <f t="shared" si="16"/>
        <v>615.22296014042661</v>
      </c>
      <c r="E284" s="47">
        <f t="shared" si="19"/>
        <v>8.3858845304219152</v>
      </c>
      <c r="F284" s="23">
        <f t="shared" si="18"/>
        <v>2.8915479126600054</v>
      </c>
    </row>
    <row r="285" spans="1:6">
      <c r="A285" s="47">
        <v>16.151</v>
      </c>
      <c r="B285" s="66">
        <v>4.7</v>
      </c>
      <c r="C285" s="47">
        <f t="shared" si="17"/>
        <v>16.174499999999998</v>
      </c>
      <c r="D285" s="47">
        <f t="shared" si="16"/>
        <v>615.63557489355753</v>
      </c>
      <c r="E285" s="47">
        <f t="shared" si="19"/>
        <v>8.4148000095485145</v>
      </c>
      <c r="F285" s="23">
        <f t="shared" si="18"/>
        <v>2.8934872019997209</v>
      </c>
    </row>
    <row r="286" spans="1:6">
      <c r="A286" s="47">
        <v>16.198</v>
      </c>
      <c r="B286" s="66">
        <v>4.7</v>
      </c>
      <c r="C286" s="47">
        <f t="shared" si="17"/>
        <v>16.221499999999999</v>
      </c>
      <c r="D286" s="47">
        <f t="shared" si="16"/>
        <v>616.04736026502292</v>
      </c>
      <c r="E286" s="47">
        <f t="shared" si="19"/>
        <v>8.4437348815685116</v>
      </c>
      <c r="F286" s="23">
        <f t="shared" si="18"/>
        <v>2.8954225932456077</v>
      </c>
    </row>
    <row r="287" spans="1:6">
      <c r="A287" s="47">
        <v>16.245000000000001</v>
      </c>
      <c r="B287" s="66">
        <v>4.7</v>
      </c>
      <c r="C287" s="47">
        <f t="shared" si="17"/>
        <v>16.2685</v>
      </c>
      <c r="D287" s="47">
        <f t="shared" si="16"/>
        <v>616.45831844296163</v>
      </c>
      <c r="E287" s="47">
        <f t="shared" si="19"/>
        <v>8.4726891075009672</v>
      </c>
      <c r="F287" s="23">
        <f t="shared" si="18"/>
        <v>2.8973540966819198</v>
      </c>
    </row>
    <row r="288" spans="1:6">
      <c r="A288" s="47">
        <v>16.292000000000002</v>
      </c>
      <c r="B288" s="66">
        <v>4.7</v>
      </c>
      <c r="C288" s="47">
        <f t="shared" si="17"/>
        <v>16.3155</v>
      </c>
      <c r="D288" s="47">
        <f t="shared" si="16"/>
        <v>616.86845161127167</v>
      </c>
      <c r="E288" s="47">
        <f t="shared" si="19"/>
        <v>8.5016626484677857</v>
      </c>
      <c r="F288" s="23">
        <f t="shared" si="18"/>
        <v>2.8992817225729772</v>
      </c>
    </row>
    <row r="289" spans="1:6">
      <c r="A289" s="47">
        <v>16.338999999999999</v>
      </c>
      <c r="B289" s="66">
        <v>4.7</v>
      </c>
      <c r="C289" s="47">
        <f t="shared" si="17"/>
        <v>16.362499999999997</v>
      </c>
      <c r="D289" s="47">
        <f t="shared" si="16"/>
        <v>617.27776194961336</v>
      </c>
      <c r="E289" s="47">
        <f t="shared" si="19"/>
        <v>8.5306554656935152</v>
      </c>
      <c r="F289" s="23">
        <f t="shared" si="18"/>
        <v>2.9012054811631831</v>
      </c>
    </row>
    <row r="290" spans="1:6">
      <c r="A290" s="47">
        <v>16.385999999999999</v>
      </c>
      <c r="B290" s="66">
        <v>4.7</v>
      </c>
      <c r="C290" s="47">
        <f t="shared" si="17"/>
        <v>16.409499999999998</v>
      </c>
      <c r="D290" s="47">
        <f t="shared" si="16"/>
        <v>617.68625163341437</v>
      </c>
      <c r="E290" s="47">
        <f t="shared" si="19"/>
        <v>8.5596675205051476</v>
      </c>
      <c r="F290" s="23">
        <f t="shared" si="18"/>
        <v>2.9031253826770476</v>
      </c>
    </row>
    <row r="291" spans="1:6">
      <c r="A291" s="47">
        <v>16.433</v>
      </c>
      <c r="B291" s="66">
        <v>4.7</v>
      </c>
      <c r="C291" s="47">
        <f t="shared" si="17"/>
        <v>16.456499999999998</v>
      </c>
      <c r="D291" s="47">
        <f t="shared" si="16"/>
        <v>618.09392283387183</v>
      </c>
      <c r="E291" s="47">
        <f t="shared" si="19"/>
        <v>8.5886987743319185</v>
      </c>
      <c r="F291" s="23">
        <f t="shared" si="18"/>
        <v>2.905041437319198</v>
      </c>
    </row>
    <row r="292" spans="1:6">
      <c r="A292" s="47">
        <v>16.48</v>
      </c>
      <c r="B292" s="66">
        <v>4.5999999999999996</v>
      </c>
      <c r="C292" s="47">
        <f t="shared" si="17"/>
        <v>16.503</v>
      </c>
      <c r="D292" s="47">
        <f t="shared" si="16"/>
        <v>618.49645376287572</v>
      </c>
      <c r="E292" s="47">
        <f t="shared" si="19"/>
        <v>8.6177491887051101</v>
      </c>
      <c r="F292" s="23">
        <f t="shared" si="18"/>
        <v>2.8450836873092284</v>
      </c>
    </row>
    <row r="293" spans="1:6">
      <c r="A293" s="47">
        <v>16.526</v>
      </c>
      <c r="B293" s="66">
        <v>4.5</v>
      </c>
      <c r="C293" s="47">
        <f t="shared" si="17"/>
        <v>16.548500000000001</v>
      </c>
      <c r="D293" s="47">
        <f t="shared" si="16"/>
        <v>618.88955667605694</v>
      </c>
      <c r="E293" s="47">
        <f t="shared" si="19"/>
        <v>8.646200025578203</v>
      </c>
      <c r="F293" s="23">
        <f t="shared" si="18"/>
        <v>2.7850030050422561</v>
      </c>
    </row>
    <row r="294" spans="1:6">
      <c r="A294" s="47">
        <v>16.571000000000002</v>
      </c>
      <c r="B294" s="66">
        <v>5</v>
      </c>
      <c r="C294" s="47">
        <f t="shared" si="17"/>
        <v>16.596</v>
      </c>
      <c r="D294" s="47">
        <f t="shared" si="16"/>
        <v>619.29912687381545</v>
      </c>
      <c r="E294" s="47">
        <f t="shared" si="19"/>
        <v>8.6740500556286264</v>
      </c>
      <c r="F294" s="23">
        <f t="shared" si="18"/>
        <v>3.0964956343690773</v>
      </c>
    </row>
    <row r="295" spans="1:6">
      <c r="A295" s="47">
        <v>16.620999999999999</v>
      </c>
      <c r="B295" s="66">
        <v>5.7</v>
      </c>
      <c r="C295" s="47">
        <f t="shared" si="17"/>
        <v>16.6495</v>
      </c>
      <c r="D295" s="47">
        <f t="shared" si="16"/>
        <v>619.75944179469934</v>
      </c>
      <c r="E295" s="47">
        <f t="shared" si="19"/>
        <v>8.7050150119723178</v>
      </c>
      <c r="F295" s="23">
        <f t="shared" si="18"/>
        <v>3.5326288182297865</v>
      </c>
    </row>
    <row r="296" spans="1:6">
      <c r="A296" s="47">
        <v>16.678000000000001</v>
      </c>
      <c r="B296" s="66">
        <v>4.7</v>
      </c>
      <c r="C296" s="47">
        <f t="shared" si="17"/>
        <v>16.701499999999999</v>
      </c>
      <c r="D296" s="47">
        <f t="shared" si="16"/>
        <v>620.20584800454128</v>
      </c>
      <c r="E296" s="47">
        <f t="shared" si="19"/>
        <v>8.7403413001546149</v>
      </c>
      <c r="F296" s="23">
        <f t="shared" si="18"/>
        <v>2.9149674856213439</v>
      </c>
    </row>
    <row r="297" spans="1:6">
      <c r="A297" s="47">
        <v>16.725000000000001</v>
      </c>
      <c r="B297" s="66">
        <v>4.7</v>
      </c>
      <c r="C297" s="47">
        <f t="shared" si="17"/>
        <v>16.7485</v>
      </c>
      <c r="D297" s="47">
        <f t="shared" si="16"/>
        <v>620.60848254769189</v>
      </c>
      <c r="E297" s="47">
        <f t="shared" si="19"/>
        <v>8.7694909750108287</v>
      </c>
      <c r="F297" s="23">
        <f t="shared" si="18"/>
        <v>2.9168598679741518</v>
      </c>
    </row>
    <row r="298" spans="1:6">
      <c r="A298" s="47">
        <v>16.771999999999998</v>
      </c>
      <c r="B298" s="66">
        <v>4.7</v>
      </c>
      <c r="C298" s="47">
        <f t="shared" si="17"/>
        <v>16.795499999999997</v>
      </c>
      <c r="D298" s="47">
        <f t="shared" si="16"/>
        <v>621.0103141429247</v>
      </c>
      <c r="E298" s="47">
        <f t="shared" si="19"/>
        <v>8.7986595736905695</v>
      </c>
      <c r="F298" s="23">
        <f t="shared" si="18"/>
        <v>2.9187484764717464</v>
      </c>
    </row>
    <row r="299" spans="1:6">
      <c r="A299" s="47">
        <v>16.818999999999999</v>
      </c>
      <c r="B299" s="66">
        <v>4.7</v>
      </c>
      <c r="C299" s="47">
        <f t="shared" si="17"/>
        <v>16.842499999999998</v>
      </c>
      <c r="D299" s="47">
        <f t="shared" si="16"/>
        <v>621.41134492684898</v>
      </c>
      <c r="E299" s="47">
        <f t="shared" si="19"/>
        <v>8.8278470584552871</v>
      </c>
      <c r="F299" s="23">
        <f t="shared" si="18"/>
        <v>2.9206333211561906</v>
      </c>
    </row>
    <row r="300" spans="1:6">
      <c r="A300" s="47">
        <v>16.866</v>
      </c>
      <c r="B300" s="66">
        <v>4.7</v>
      </c>
      <c r="C300" s="47">
        <f t="shared" si="17"/>
        <v>16.889499999999998</v>
      </c>
      <c r="D300" s="47">
        <f t="shared" si="16"/>
        <v>621.81157703187966</v>
      </c>
      <c r="E300" s="47">
        <f t="shared" si="19"/>
        <v>8.8570533916668488</v>
      </c>
      <c r="F300" s="23">
        <f t="shared" si="18"/>
        <v>2.9225144120498343</v>
      </c>
    </row>
    <row r="301" spans="1:6">
      <c r="A301" s="47">
        <v>16.913</v>
      </c>
      <c r="B301" s="66">
        <v>5.7</v>
      </c>
      <c r="C301" s="47">
        <f t="shared" si="17"/>
        <v>16.941500000000001</v>
      </c>
      <c r="D301" s="47">
        <f t="shared" si="16"/>
        <v>622.25345894099587</v>
      </c>
      <c r="E301" s="47">
        <f t="shared" si="19"/>
        <v>8.8862785357873477</v>
      </c>
      <c r="F301" s="23">
        <f t="shared" si="18"/>
        <v>3.5468447159636765</v>
      </c>
    </row>
    <row r="302" spans="1:6">
      <c r="A302" s="47">
        <v>16.97</v>
      </c>
      <c r="B302" s="66">
        <v>5.8</v>
      </c>
      <c r="C302" s="47">
        <f t="shared" si="17"/>
        <v>16.998999999999999</v>
      </c>
      <c r="D302" s="47">
        <f t="shared" si="16"/>
        <v>622.7409466333238</v>
      </c>
      <c r="E302" s="47">
        <f t="shared" si="19"/>
        <v>8.9217469829469849</v>
      </c>
      <c r="F302" s="23">
        <f t="shared" si="18"/>
        <v>3.6118974904732779</v>
      </c>
    </row>
    <row r="303" spans="1:6">
      <c r="A303" s="47">
        <v>17.027999999999999</v>
      </c>
      <c r="B303" s="66">
        <v>4.8</v>
      </c>
      <c r="C303" s="47">
        <f t="shared" si="17"/>
        <v>17.052</v>
      </c>
      <c r="D303" s="47">
        <f t="shared" si="16"/>
        <v>623.18923366903527</v>
      </c>
      <c r="E303" s="47">
        <f t="shared" si="19"/>
        <v>8.9578659578517179</v>
      </c>
      <c r="F303" s="23">
        <f t="shared" si="18"/>
        <v>2.9913083216113692</v>
      </c>
    </row>
    <row r="304" spans="1:6">
      <c r="A304" s="47">
        <v>17.076000000000001</v>
      </c>
      <c r="B304" s="66">
        <v>4.8</v>
      </c>
      <c r="C304" s="47">
        <f t="shared" si="17"/>
        <v>17.100000000000001</v>
      </c>
      <c r="D304" s="47">
        <f t="shared" si="16"/>
        <v>623.59436335352495</v>
      </c>
      <c r="E304" s="47">
        <f t="shared" si="19"/>
        <v>8.9877790410678315</v>
      </c>
      <c r="F304" s="23">
        <f t="shared" si="18"/>
        <v>2.9932529440969193</v>
      </c>
    </row>
    <row r="305" spans="1:6">
      <c r="A305" s="47">
        <v>17.123999999999999</v>
      </c>
      <c r="B305" s="66">
        <v>4.8</v>
      </c>
      <c r="C305" s="47">
        <f t="shared" si="17"/>
        <v>17.148</v>
      </c>
      <c r="D305" s="47">
        <f t="shared" si="16"/>
        <v>623.9986721191118</v>
      </c>
      <c r="E305" s="47">
        <f t="shared" si="19"/>
        <v>9.0177115705088013</v>
      </c>
      <c r="F305" s="23">
        <f t="shared" si="18"/>
        <v>2.9951936261717362</v>
      </c>
    </row>
    <row r="306" spans="1:6">
      <c r="A306" s="47">
        <v>17.172000000000001</v>
      </c>
      <c r="B306" s="66">
        <v>4.8</v>
      </c>
      <c r="C306" s="47">
        <f t="shared" si="17"/>
        <v>17.196000000000002</v>
      </c>
      <c r="D306" s="47">
        <f t="shared" si="16"/>
        <v>624.4021622083518</v>
      </c>
      <c r="E306" s="47">
        <f t="shared" si="19"/>
        <v>9.0476635067705189</v>
      </c>
      <c r="F306" s="23">
        <f t="shared" si="18"/>
        <v>2.9971303786000885</v>
      </c>
    </row>
    <row r="307" spans="1:6">
      <c r="A307" s="47">
        <v>17.22</v>
      </c>
      <c r="B307" s="66">
        <v>4.8</v>
      </c>
      <c r="C307" s="47">
        <f t="shared" si="17"/>
        <v>17.244</v>
      </c>
      <c r="D307" s="47">
        <f t="shared" si="16"/>
        <v>624.80483585926947</v>
      </c>
      <c r="E307" s="47">
        <f t="shared" si="19"/>
        <v>9.0776348105565194</v>
      </c>
      <c r="F307" s="23">
        <f t="shared" si="18"/>
        <v>2.9990632121244936</v>
      </c>
    </row>
    <row r="308" spans="1:6">
      <c r="A308" s="47">
        <v>17.268000000000001</v>
      </c>
      <c r="B308" s="66">
        <v>4.8</v>
      </c>
      <c r="C308" s="47">
        <f t="shared" si="17"/>
        <v>17.292000000000002</v>
      </c>
      <c r="D308" s="47">
        <f t="shared" si="16"/>
        <v>625.20669530536327</v>
      </c>
      <c r="E308" s="47">
        <f t="shared" si="19"/>
        <v>9.1076254426777652</v>
      </c>
      <c r="F308" s="23">
        <f t="shared" si="18"/>
        <v>3.0009921374657433</v>
      </c>
    </row>
    <row r="309" spans="1:6">
      <c r="A309" s="47">
        <v>17.315999999999999</v>
      </c>
      <c r="B309" s="66">
        <v>4.8</v>
      </c>
      <c r="C309" s="47">
        <f t="shared" si="17"/>
        <v>17.34</v>
      </c>
      <c r="D309" s="47">
        <f t="shared" si="16"/>
        <v>625.60774277561052</v>
      </c>
      <c r="E309" s="47">
        <f t="shared" si="19"/>
        <v>9.1376353640524233</v>
      </c>
      <c r="F309" s="23">
        <f t="shared" si="18"/>
        <v>3.0029171653229301</v>
      </c>
    </row>
    <row r="310" spans="1:6">
      <c r="A310" s="47">
        <v>17.364000000000001</v>
      </c>
      <c r="B310" s="66">
        <v>4.8</v>
      </c>
      <c r="C310" s="47">
        <f t="shared" si="17"/>
        <v>17.388000000000002</v>
      </c>
      <c r="D310" s="47">
        <f t="shared" si="16"/>
        <v>626.00798049447019</v>
      </c>
      <c r="E310" s="47">
        <f t="shared" si="19"/>
        <v>9.1676645357056525</v>
      </c>
      <c r="F310" s="23">
        <f t="shared" si="18"/>
        <v>3.0048383063734567</v>
      </c>
    </row>
    <row r="311" spans="1:6">
      <c r="A311" s="47">
        <v>17.411999999999999</v>
      </c>
      <c r="B311" s="66">
        <v>4.8</v>
      </c>
      <c r="C311" s="47">
        <f t="shared" si="17"/>
        <v>17.436</v>
      </c>
      <c r="D311" s="47">
        <f t="shared" si="16"/>
        <v>626.40741068188834</v>
      </c>
      <c r="E311" s="47">
        <f t="shared" si="19"/>
        <v>9.1977129187693869</v>
      </c>
      <c r="F311" s="23">
        <f t="shared" si="18"/>
        <v>3.006755571273064</v>
      </c>
    </row>
    <row r="312" spans="1:6">
      <c r="A312" s="47">
        <v>17.46</v>
      </c>
      <c r="B312" s="66">
        <v>4.8</v>
      </c>
      <c r="C312" s="47">
        <f t="shared" si="17"/>
        <v>17.484000000000002</v>
      </c>
      <c r="D312" s="47">
        <f t="shared" si="16"/>
        <v>626.80603555330185</v>
      </c>
      <c r="E312" s="47">
        <f t="shared" si="19"/>
        <v>9.2277804744821168</v>
      </c>
      <c r="F312" s="23">
        <f t="shared" si="18"/>
        <v>3.0086689706558487</v>
      </c>
    </row>
    <row r="313" spans="1:6">
      <c r="A313" s="47">
        <v>17.507999999999999</v>
      </c>
      <c r="B313" s="66">
        <v>5.8</v>
      </c>
      <c r="C313" s="47">
        <f t="shared" si="17"/>
        <v>17.536999999999999</v>
      </c>
      <c r="D313" s="47">
        <f t="shared" si="16"/>
        <v>627.24525099049674</v>
      </c>
      <c r="E313" s="47">
        <f t="shared" si="19"/>
        <v>9.2578671641886761</v>
      </c>
      <c r="F313" s="23">
        <f t="shared" si="18"/>
        <v>3.6380224557448813</v>
      </c>
    </row>
    <row r="314" spans="1:6">
      <c r="A314" s="47">
        <v>17.565999999999999</v>
      </c>
      <c r="B314" s="66">
        <v>5.8</v>
      </c>
      <c r="C314" s="47">
        <f t="shared" si="17"/>
        <v>17.594999999999999</v>
      </c>
      <c r="D314" s="47">
        <f t="shared" ref="D314:D366" si="20">407.1547+(18.2643*C314)-(0.4212*C314^2)+(0.00623*C314^3)-(0.00004765*C314^4)+(0.000000141*C314^5)</f>
        <v>627.72478330991646</v>
      </c>
      <c r="E314" s="47">
        <f t="shared" si="19"/>
        <v>9.2942473887461254</v>
      </c>
      <c r="F314" s="23">
        <f t="shared" si="18"/>
        <v>3.6408037431975151</v>
      </c>
    </row>
    <row r="315" spans="1:6">
      <c r="A315" s="47">
        <v>17.623999999999999</v>
      </c>
      <c r="B315" s="66">
        <v>4.8</v>
      </c>
      <c r="C315" s="47">
        <f t="shared" si="17"/>
        <v>17.648</v>
      </c>
      <c r="D315" s="47">
        <f t="shared" si="20"/>
        <v>628.16195772573326</v>
      </c>
      <c r="E315" s="47">
        <f t="shared" si="19"/>
        <v>9.330655426178101</v>
      </c>
      <c r="F315" s="23">
        <f t="shared" si="18"/>
        <v>3.0151773970835194</v>
      </c>
    </row>
    <row r="316" spans="1:6">
      <c r="A316" s="47">
        <v>17.672000000000001</v>
      </c>
      <c r="B316" s="66">
        <v>4.8</v>
      </c>
      <c r="C316" s="47">
        <f t="shared" si="17"/>
        <v>17.696000000000002</v>
      </c>
      <c r="D316" s="47">
        <f t="shared" si="20"/>
        <v>628.55705217026411</v>
      </c>
      <c r="E316" s="47">
        <f t="shared" si="19"/>
        <v>9.3608072001489369</v>
      </c>
      <c r="F316" s="23">
        <f t="shared" si="18"/>
        <v>3.0170738504172676</v>
      </c>
    </row>
    <row r="317" spans="1:6">
      <c r="A317" s="47">
        <v>17.72</v>
      </c>
      <c r="B317" s="66">
        <v>4.8</v>
      </c>
      <c r="C317" s="47">
        <f t="shared" si="17"/>
        <v>17.744</v>
      </c>
      <c r="D317" s="47">
        <f t="shared" si="20"/>
        <v>628.9513532209013</v>
      </c>
      <c r="E317" s="47">
        <f t="shared" si="19"/>
        <v>9.3909779386531103</v>
      </c>
      <c r="F317" s="23">
        <f t="shared" si="18"/>
        <v>3.0189664954603264</v>
      </c>
    </row>
    <row r="318" spans="1:6">
      <c r="A318" s="47">
        <v>17.768000000000001</v>
      </c>
      <c r="B318" s="66">
        <v>4.8</v>
      </c>
      <c r="C318" s="47">
        <f t="shared" si="17"/>
        <v>17.792000000000002</v>
      </c>
      <c r="D318" s="47">
        <f t="shared" si="20"/>
        <v>629.34486306425174</v>
      </c>
      <c r="E318" s="47">
        <f t="shared" si="19"/>
        <v>9.4211676036077137</v>
      </c>
      <c r="F318" s="23">
        <f t="shared" si="18"/>
        <v>3.0208553427084084</v>
      </c>
    </row>
    <row r="319" spans="1:6">
      <c r="A319" s="47">
        <v>17.815999999999999</v>
      </c>
      <c r="B319" s="66">
        <v>4.8</v>
      </c>
      <c r="C319" s="47">
        <f t="shared" si="17"/>
        <v>17.84</v>
      </c>
      <c r="D319" s="47">
        <f t="shared" si="20"/>
        <v>629.73758388244607</v>
      </c>
      <c r="E319" s="47">
        <f t="shared" si="19"/>
        <v>9.4513761570347974</v>
      </c>
      <c r="F319" s="23">
        <f t="shared" si="18"/>
        <v>3.022740402635741</v>
      </c>
    </row>
    <row r="320" spans="1:6">
      <c r="A320" s="47">
        <v>17.864000000000001</v>
      </c>
      <c r="B320" s="66">
        <v>4.8</v>
      </c>
      <c r="C320" s="47">
        <f t="shared" si="17"/>
        <v>17.888000000000002</v>
      </c>
      <c r="D320" s="47">
        <f t="shared" si="20"/>
        <v>630.12951785314146</v>
      </c>
      <c r="E320" s="47">
        <f t="shared" si="19"/>
        <v>9.4816035610611547</v>
      </c>
      <c r="F320" s="23">
        <f t="shared" si="18"/>
        <v>3.0246216856950787</v>
      </c>
    </row>
    <row r="321" spans="1:6">
      <c r="A321" s="47">
        <v>17.911999999999999</v>
      </c>
      <c r="B321" s="66">
        <v>4.8</v>
      </c>
      <c r="C321" s="47">
        <f t="shared" si="17"/>
        <v>17.936</v>
      </c>
      <c r="D321" s="47">
        <f t="shared" si="20"/>
        <v>630.52066714952764</v>
      </c>
      <c r="E321" s="47">
        <f t="shared" si="19"/>
        <v>9.5118497779181048</v>
      </c>
      <c r="F321" s="23">
        <f t="shared" si="18"/>
        <v>3.0264992023177322</v>
      </c>
    </row>
    <row r="322" spans="1:6">
      <c r="A322" s="47">
        <v>17.96</v>
      </c>
      <c r="B322" s="66">
        <v>6</v>
      </c>
      <c r="C322" s="47">
        <f t="shared" si="17"/>
        <v>17.990000000000002</v>
      </c>
      <c r="D322" s="47">
        <f t="shared" si="20"/>
        <v>630.9597748770957</v>
      </c>
      <c r="E322" s="47">
        <f t="shared" si="19"/>
        <v>9.542114769941282</v>
      </c>
      <c r="F322" s="23">
        <f t="shared" si="18"/>
        <v>3.7857586492625739</v>
      </c>
    </row>
    <row r="323" spans="1:6">
      <c r="A323" s="47">
        <v>18.02</v>
      </c>
      <c r="B323" s="66">
        <v>8</v>
      </c>
      <c r="C323" s="47">
        <f t="shared" si="17"/>
        <v>18.059999999999999</v>
      </c>
      <c r="D323" s="47">
        <f t="shared" si="20"/>
        <v>631.52751964512368</v>
      </c>
      <c r="E323" s="47">
        <f t="shared" si="19"/>
        <v>9.5799723564339079</v>
      </c>
      <c r="F323" s="23">
        <f t="shared" si="18"/>
        <v>5.0522201571609893</v>
      </c>
    </row>
    <row r="324" spans="1:6">
      <c r="A324" s="47">
        <v>18.100000000000001</v>
      </c>
      <c r="B324" s="66">
        <v>8</v>
      </c>
      <c r="C324" s="47">
        <f t="shared" si="17"/>
        <v>18.14</v>
      </c>
      <c r="D324" s="47">
        <f t="shared" si="20"/>
        <v>632.17434795814324</v>
      </c>
      <c r="E324" s="47">
        <f t="shared" si="19"/>
        <v>9.6304945580055179</v>
      </c>
      <c r="F324" s="23">
        <f t="shared" si="18"/>
        <v>5.0573947836651456</v>
      </c>
    </row>
    <row r="325" spans="1:6">
      <c r="A325" s="47">
        <v>18.18</v>
      </c>
      <c r="B325" s="66">
        <v>9</v>
      </c>
      <c r="C325" s="47">
        <f t="shared" si="17"/>
        <v>18.225000000000001</v>
      </c>
      <c r="D325" s="47">
        <f t="shared" si="20"/>
        <v>632.85924951801326</v>
      </c>
      <c r="E325" s="47">
        <f t="shared" si="19"/>
        <v>9.6810685058421697</v>
      </c>
      <c r="F325" s="23">
        <f t="shared" si="18"/>
        <v>5.6957332456621197</v>
      </c>
    </row>
    <row r="326" spans="1:6">
      <c r="A326" s="47">
        <v>18.27</v>
      </c>
      <c r="B326" s="66">
        <v>6</v>
      </c>
      <c r="C326" s="47">
        <f t="shared" si="17"/>
        <v>18.3</v>
      </c>
      <c r="D326" s="47">
        <f t="shared" si="20"/>
        <v>633.46157001904658</v>
      </c>
      <c r="E326" s="47">
        <f t="shared" si="19"/>
        <v>9.7380258382987908</v>
      </c>
      <c r="F326" s="23">
        <f t="shared" si="18"/>
        <v>3.8007694201142792</v>
      </c>
    </row>
    <row r="327" spans="1:6">
      <c r="A327" s="47">
        <v>18.329999999999998</v>
      </c>
      <c r="B327" s="66">
        <v>6</v>
      </c>
      <c r="C327" s="47">
        <f t="shared" ref="C327:C366" si="21">(A327)+(B327/200)</f>
        <v>18.36</v>
      </c>
      <c r="D327" s="47">
        <f t="shared" si="20"/>
        <v>633.94207918525296</v>
      </c>
      <c r="E327" s="47">
        <f t="shared" si="19"/>
        <v>9.7760335324999339</v>
      </c>
      <c r="F327" s="23">
        <f t="shared" ref="F327:F366" si="22">B327*(D327/1000)</f>
        <v>3.8036524751115177</v>
      </c>
    </row>
    <row r="328" spans="1:6">
      <c r="A328" s="47">
        <v>18.39</v>
      </c>
      <c r="B328" s="66">
        <v>6</v>
      </c>
      <c r="C328" s="47">
        <f t="shared" si="21"/>
        <v>18.420000000000002</v>
      </c>
      <c r="D328" s="47">
        <f t="shared" si="20"/>
        <v>634.42139531721341</v>
      </c>
      <c r="E328" s="47">
        <f t="shared" ref="E328:E366" si="23">E327+(F327/100)</f>
        <v>9.8140700572510493</v>
      </c>
      <c r="F328" s="23">
        <f t="shared" si="22"/>
        <v>3.8065283719032807</v>
      </c>
    </row>
    <row r="329" spans="1:6">
      <c r="A329" s="47">
        <v>18.45</v>
      </c>
      <c r="B329" s="66">
        <v>6</v>
      </c>
      <c r="C329" s="47">
        <f t="shared" si="21"/>
        <v>18.48</v>
      </c>
      <c r="D329" s="47">
        <f t="shared" si="20"/>
        <v>634.89952256435424</v>
      </c>
      <c r="E329" s="47">
        <f t="shared" si="23"/>
        <v>9.8521353409700829</v>
      </c>
      <c r="F329" s="23">
        <f t="shared" si="22"/>
        <v>3.8093971353861251</v>
      </c>
    </row>
    <row r="330" spans="1:6">
      <c r="A330" s="47">
        <v>18.510000000000002</v>
      </c>
      <c r="B330" s="66">
        <v>6</v>
      </c>
      <c r="C330" s="47">
        <f t="shared" si="21"/>
        <v>18.540000000000003</v>
      </c>
      <c r="D330" s="47">
        <f t="shared" si="20"/>
        <v>635.37646506532042</v>
      </c>
      <c r="E330" s="47">
        <f t="shared" si="23"/>
        <v>9.8902293123239442</v>
      </c>
      <c r="F330" s="23">
        <f t="shared" si="22"/>
        <v>3.8122587903919225</v>
      </c>
    </row>
    <row r="331" spans="1:6">
      <c r="A331" s="47">
        <v>18.57</v>
      </c>
      <c r="B331" s="66">
        <v>6</v>
      </c>
      <c r="C331" s="47">
        <f t="shared" si="21"/>
        <v>18.600000000000001</v>
      </c>
      <c r="D331" s="47">
        <f t="shared" si="20"/>
        <v>635.85222694798824</v>
      </c>
      <c r="E331" s="47">
        <f t="shared" si="23"/>
        <v>9.9283519002278631</v>
      </c>
      <c r="F331" s="23">
        <f t="shared" si="22"/>
        <v>3.8151133616879296</v>
      </c>
    </row>
    <row r="332" spans="1:6">
      <c r="A332" s="47">
        <v>18.63</v>
      </c>
      <c r="B332" s="66">
        <v>5</v>
      </c>
      <c r="C332" s="47">
        <f t="shared" si="21"/>
        <v>18.654999999999998</v>
      </c>
      <c r="D332" s="47">
        <f t="shared" si="20"/>
        <v>636.2873083832211</v>
      </c>
      <c r="E332" s="47">
        <f t="shared" si="23"/>
        <v>9.9665030338447416</v>
      </c>
      <c r="F332" s="23">
        <f t="shared" si="22"/>
        <v>3.1814365419161055</v>
      </c>
    </row>
    <row r="333" spans="1:6">
      <c r="A333" s="47">
        <v>18.68</v>
      </c>
      <c r="B333" s="66">
        <v>5</v>
      </c>
      <c r="C333" s="47">
        <f t="shared" si="21"/>
        <v>18.704999999999998</v>
      </c>
      <c r="D333" s="47">
        <f t="shared" si="20"/>
        <v>636.68198175734403</v>
      </c>
      <c r="E333" s="47">
        <f t="shared" si="23"/>
        <v>9.9983173992639021</v>
      </c>
      <c r="F333" s="23">
        <f t="shared" si="22"/>
        <v>3.1834099087867203</v>
      </c>
    </row>
    <row r="334" spans="1:6">
      <c r="A334" s="47">
        <v>18.73</v>
      </c>
      <c r="B334" s="66">
        <v>5</v>
      </c>
      <c r="C334" s="47">
        <f t="shared" si="21"/>
        <v>18.754999999999999</v>
      </c>
      <c r="D334" s="47">
        <f t="shared" si="20"/>
        <v>637.07584310244954</v>
      </c>
      <c r="E334" s="47">
        <f t="shared" si="23"/>
        <v>10.030151498351769</v>
      </c>
      <c r="F334" s="23">
        <f t="shared" si="22"/>
        <v>3.1853792155122478</v>
      </c>
    </row>
    <row r="335" spans="1:6">
      <c r="A335" s="47">
        <v>18.78</v>
      </c>
      <c r="B335" s="66">
        <v>5</v>
      </c>
      <c r="C335" s="47">
        <f t="shared" si="21"/>
        <v>18.805</v>
      </c>
      <c r="D335" s="47">
        <f t="shared" si="20"/>
        <v>637.46889478456967</v>
      </c>
      <c r="E335" s="47">
        <f t="shared" si="23"/>
        <v>10.062005290506891</v>
      </c>
      <c r="F335" s="23">
        <f t="shared" si="22"/>
        <v>3.1873444739228485</v>
      </c>
    </row>
    <row r="336" spans="1:6">
      <c r="A336" s="47">
        <v>18.829999999999998</v>
      </c>
      <c r="B336" s="66">
        <v>6</v>
      </c>
      <c r="C336" s="47">
        <f t="shared" si="21"/>
        <v>18.86</v>
      </c>
      <c r="D336" s="47">
        <f t="shared" si="20"/>
        <v>637.90031929169504</v>
      </c>
      <c r="E336" s="47">
        <f t="shared" si="23"/>
        <v>10.093878735246118</v>
      </c>
      <c r="F336" s="23">
        <f t="shared" si="22"/>
        <v>3.82740191575017</v>
      </c>
    </row>
    <row r="337" spans="1:6">
      <c r="A337" s="47">
        <v>18.89</v>
      </c>
      <c r="B337" s="66">
        <v>6</v>
      </c>
      <c r="C337" s="47">
        <f t="shared" si="21"/>
        <v>18.920000000000002</v>
      </c>
      <c r="D337" s="47">
        <f t="shared" si="20"/>
        <v>638.36985381523596</v>
      </c>
      <c r="E337" s="47">
        <f t="shared" si="23"/>
        <v>10.13215275440362</v>
      </c>
      <c r="F337" s="23">
        <f t="shared" si="22"/>
        <v>3.8302191228914158</v>
      </c>
    </row>
    <row r="338" spans="1:6">
      <c r="A338" s="47">
        <v>18.95</v>
      </c>
      <c r="B338" s="66">
        <v>5</v>
      </c>
      <c r="C338" s="47">
        <f t="shared" si="21"/>
        <v>18.974999999999998</v>
      </c>
      <c r="D338" s="47">
        <f t="shared" si="20"/>
        <v>638.79924596970511</v>
      </c>
      <c r="E338" s="47">
        <f t="shared" si="23"/>
        <v>10.170454945632533</v>
      </c>
      <c r="F338" s="23">
        <f t="shared" si="22"/>
        <v>3.1939962298485258</v>
      </c>
    </row>
    <row r="339" spans="1:6">
      <c r="A339" s="47">
        <v>19</v>
      </c>
      <c r="B339" s="66">
        <v>6</v>
      </c>
      <c r="C339" s="47">
        <f t="shared" si="21"/>
        <v>19.03</v>
      </c>
      <c r="D339" s="47">
        <f t="shared" si="20"/>
        <v>639.22767095445874</v>
      </c>
      <c r="E339" s="47">
        <f t="shared" si="23"/>
        <v>10.202394907931019</v>
      </c>
      <c r="F339" s="23">
        <f t="shared" si="22"/>
        <v>3.8353660257267528</v>
      </c>
    </row>
    <row r="340" spans="1:6">
      <c r="A340" s="47">
        <v>19.059999999999999</v>
      </c>
      <c r="B340" s="66">
        <v>6</v>
      </c>
      <c r="C340" s="47">
        <f t="shared" si="21"/>
        <v>19.09</v>
      </c>
      <c r="D340" s="47">
        <f t="shared" si="20"/>
        <v>639.69394426839017</v>
      </c>
      <c r="E340" s="47">
        <f t="shared" si="23"/>
        <v>10.240748568188287</v>
      </c>
      <c r="F340" s="23">
        <f t="shared" si="22"/>
        <v>3.8381636656103413</v>
      </c>
    </row>
    <row r="341" spans="1:6">
      <c r="A341" s="47">
        <v>19.12</v>
      </c>
      <c r="B341" s="66">
        <v>5</v>
      </c>
      <c r="C341" s="47">
        <f t="shared" si="21"/>
        <v>19.145</v>
      </c>
      <c r="D341" s="47">
        <f t="shared" si="20"/>
        <v>640.12035703588742</v>
      </c>
      <c r="E341" s="47">
        <f t="shared" si="23"/>
        <v>10.279130204844391</v>
      </c>
      <c r="F341" s="23">
        <f t="shared" si="22"/>
        <v>3.2006017851794373</v>
      </c>
    </row>
    <row r="342" spans="1:6">
      <c r="A342" s="47">
        <v>19.170000000000002</v>
      </c>
      <c r="B342" s="66">
        <v>5</v>
      </c>
      <c r="C342" s="47">
        <f t="shared" si="21"/>
        <v>19.195</v>
      </c>
      <c r="D342" s="47">
        <f t="shared" si="20"/>
        <v>640.50717397097617</v>
      </c>
      <c r="E342" s="47">
        <f t="shared" si="23"/>
        <v>10.311136222696184</v>
      </c>
      <c r="F342" s="23">
        <f t="shared" si="22"/>
        <v>3.2025358698548807</v>
      </c>
    </row>
    <row r="343" spans="1:6">
      <c r="A343" s="47">
        <v>19.22</v>
      </c>
      <c r="B343" s="66">
        <v>5</v>
      </c>
      <c r="C343" s="47">
        <f t="shared" si="21"/>
        <v>19.244999999999997</v>
      </c>
      <c r="D343" s="47">
        <f t="shared" si="20"/>
        <v>640.89320184207327</v>
      </c>
      <c r="E343" s="47">
        <f t="shared" si="23"/>
        <v>10.343161581394734</v>
      </c>
      <c r="F343" s="23">
        <f t="shared" si="22"/>
        <v>3.2044660092103658</v>
      </c>
    </row>
    <row r="344" spans="1:6">
      <c r="A344" s="47">
        <v>19.27</v>
      </c>
      <c r="B344" s="66">
        <v>5</v>
      </c>
      <c r="C344" s="47">
        <f t="shared" si="21"/>
        <v>19.294999999999998</v>
      </c>
      <c r="D344" s="47">
        <f t="shared" si="20"/>
        <v>641.27844296483022</v>
      </c>
      <c r="E344" s="47">
        <f t="shared" si="23"/>
        <v>10.375206241486838</v>
      </c>
      <c r="F344" s="23">
        <f t="shared" si="22"/>
        <v>3.2063922148241506</v>
      </c>
    </row>
    <row r="345" spans="1:6">
      <c r="A345" s="47">
        <v>19.32</v>
      </c>
      <c r="B345" s="66">
        <v>5</v>
      </c>
      <c r="C345" s="47">
        <f t="shared" si="21"/>
        <v>19.344999999999999</v>
      </c>
      <c r="D345" s="47">
        <f t="shared" si="20"/>
        <v>641.66289964978546</v>
      </c>
      <c r="E345" s="47">
        <f t="shared" si="23"/>
        <v>10.407270163635079</v>
      </c>
      <c r="F345" s="23">
        <f t="shared" si="22"/>
        <v>3.2083144982489276</v>
      </c>
    </row>
    <row r="346" spans="1:6">
      <c r="A346" s="47">
        <v>19.37</v>
      </c>
      <c r="B346" s="66">
        <v>5</v>
      </c>
      <c r="C346" s="47">
        <f t="shared" si="21"/>
        <v>19.395</v>
      </c>
      <c r="D346" s="47">
        <f t="shared" si="20"/>
        <v>642.04657420237072</v>
      </c>
      <c r="E346" s="47">
        <f t="shared" si="23"/>
        <v>10.439353308617569</v>
      </c>
      <c r="F346" s="23">
        <f t="shared" si="22"/>
        <v>3.2102328710118537</v>
      </c>
    </row>
    <row r="347" spans="1:6">
      <c r="A347" s="47">
        <v>19.420000000000002</v>
      </c>
      <c r="B347" s="66">
        <v>5</v>
      </c>
      <c r="C347" s="47">
        <f t="shared" si="21"/>
        <v>19.445</v>
      </c>
      <c r="D347" s="47">
        <f t="shared" si="20"/>
        <v>642.42946892291604</v>
      </c>
      <c r="E347" s="47">
        <f t="shared" si="23"/>
        <v>10.471455637327688</v>
      </c>
      <c r="F347" s="23">
        <f t="shared" si="22"/>
        <v>3.2121473446145803</v>
      </c>
    </row>
    <row r="348" spans="1:6">
      <c r="A348" s="47">
        <v>19.47</v>
      </c>
      <c r="B348" s="66">
        <v>6</v>
      </c>
      <c r="C348" s="47">
        <f t="shared" si="21"/>
        <v>19.5</v>
      </c>
      <c r="D348" s="47">
        <f t="shared" si="20"/>
        <v>642.84975514871871</v>
      </c>
      <c r="E348" s="47">
        <f t="shared" si="23"/>
        <v>10.503577110773834</v>
      </c>
      <c r="F348" s="23">
        <f t="shared" si="22"/>
        <v>3.857098530892312</v>
      </c>
    </row>
    <row r="349" spans="1:6">
      <c r="A349" s="47">
        <v>19.53</v>
      </c>
      <c r="B349" s="66">
        <v>6</v>
      </c>
      <c r="C349" s="47">
        <f t="shared" si="21"/>
        <v>19.560000000000002</v>
      </c>
      <c r="D349" s="47">
        <f t="shared" si="20"/>
        <v>643.30717979350038</v>
      </c>
      <c r="E349" s="47">
        <f t="shared" si="23"/>
        <v>10.542148096082757</v>
      </c>
      <c r="F349" s="23">
        <f t="shared" si="22"/>
        <v>3.8598430787610023</v>
      </c>
    </row>
    <row r="350" spans="1:6">
      <c r="A350" s="47">
        <v>19.59</v>
      </c>
      <c r="B350" s="66">
        <v>5.2</v>
      </c>
      <c r="C350" s="47">
        <f t="shared" si="21"/>
        <v>19.616</v>
      </c>
      <c r="D350" s="47">
        <f t="shared" si="20"/>
        <v>643.73310604035976</v>
      </c>
      <c r="E350" s="47">
        <f t="shared" si="23"/>
        <v>10.580746526870367</v>
      </c>
      <c r="F350" s="23">
        <f t="shared" si="22"/>
        <v>3.3474121514098707</v>
      </c>
    </row>
    <row r="351" spans="1:6">
      <c r="A351" s="47">
        <v>19.641999999999999</v>
      </c>
      <c r="B351" s="66">
        <v>5.2</v>
      </c>
      <c r="C351" s="47">
        <f t="shared" si="21"/>
        <v>19.667999999999999</v>
      </c>
      <c r="D351" s="47">
        <f t="shared" si="20"/>
        <v>644.12774435989581</v>
      </c>
      <c r="E351" s="47">
        <f t="shared" si="23"/>
        <v>10.614220648384466</v>
      </c>
      <c r="F351" s="23">
        <f t="shared" si="22"/>
        <v>3.3494642706714584</v>
      </c>
    </row>
    <row r="352" spans="1:6">
      <c r="A352" s="47">
        <v>19.693999999999999</v>
      </c>
      <c r="B352" s="66">
        <v>5.2</v>
      </c>
      <c r="C352" s="47">
        <f t="shared" si="21"/>
        <v>19.72</v>
      </c>
      <c r="D352" s="47">
        <f t="shared" si="20"/>
        <v>644.52155270067624</v>
      </c>
      <c r="E352" s="47">
        <f t="shared" si="23"/>
        <v>10.647715291091179</v>
      </c>
      <c r="F352" s="23">
        <f t="shared" si="22"/>
        <v>3.3515120740435167</v>
      </c>
    </row>
    <row r="353" spans="1:6">
      <c r="A353" s="47">
        <v>19.745999999999999</v>
      </c>
      <c r="B353" s="66">
        <v>5.2</v>
      </c>
      <c r="C353" s="47">
        <f t="shared" si="21"/>
        <v>19.771999999999998</v>
      </c>
      <c r="D353" s="47">
        <f t="shared" si="20"/>
        <v>644.91453361321612</v>
      </c>
      <c r="E353" s="47">
        <f t="shared" si="23"/>
        <v>10.681230411831615</v>
      </c>
      <c r="F353" s="23">
        <f t="shared" si="22"/>
        <v>3.3535555747887242</v>
      </c>
    </row>
    <row r="354" spans="1:6">
      <c r="A354" s="47">
        <v>19.797999999999998</v>
      </c>
      <c r="B354" s="66">
        <v>5.2</v>
      </c>
      <c r="C354" s="47">
        <f t="shared" si="21"/>
        <v>19.823999999999998</v>
      </c>
      <c r="D354" s="47">
        <f t="shared" si="20"/>
        <v>645.30668964210838</v>
      </c>
      <c r="E354" s="47">
        <f t="shared" si="23"/>
        <v>10.714765967579503</v>
      </c>
      <c r="F354" s="23">
        <f t="shared" si="22"/>
        <v>3.3555947861389637</v>
      </c>
    </row>
    <row r="355" spans="1:6">
      <c r="A355" s="47">
        <v>19.850000000000001</v>
      </c>
      <c r="B355" s="66">
        <v>5</v>
      </c>
      <c r="C355" s="47">
        <f t="shared" si="21"/>
        <v>19.875</v>
      </c>
      <c r="D355" s="47">
        <f t="shared" si="20"/>
        <v>645.69050541758611</v>
      </c>
      <c r="E355" s="47">
        <f t="shared" si="23"/>
        <v>10.748321915440892</v>
      </c>
      <c r="F355" s="23">
        <f t="shared" si="22"/>
        <v>3.2284525270879305</v>
      </c>
    </row>
    <row r="356" spans="1:6">
      <c r="A356" s="47">
        <v>19.899999999999999</v>
      </c>
      <c r="B356" s="66">
        <v>5</v>
      </c>
      <c r="C356" s="47">
        <f t="shared" si="21"/>
        <v>19.924999999999997</v>
      </c>
      <c r="D356" s="47">
        <f t="shared" si="20"/>
        <v>646.0660297909069</v>
      </c>
      <c r="E356" s="47">
        <f t="shared" si="23"/>
        <v>10.780606440711772</v>
      </c>
      <c r="F356" s="23">
        <f t="shared" si="22"/>
        <v>3.2303301489545344</v>
      </c>
    </row>
    <row r="357" spans="1:6">
      <c r="A357" s="47">
        <v>19.95</v>
      </c>
      <c r="B357" s="66">
        <v>5</v>
      </c>
      <c r="C357" s="47">
        <f t="shared" si="21"/>
        <v>19.974999999999998</v>
      </c>
      <c r="D357" s="47">
        <f t="shared" si="20"/>
        <v>646.44079840339305</v>
      </c>
      <c r="E357" s="47">
        <f t="shared" si="23"/>
        <v>10.812909742201317</v>
      </c>
      <c r="F357" s="23">
        <f t="shared" si="22"/>
        <v>3.2322039920169656</v>
      </c>
    </row>
    <row r="358" spans="1:6">
      <c r="A358" s="47">
        <v>20</v>
      </c>
      <c r="B358" s="66">
        <v>6</v>
      </c>
      <c r="C358" s="47">
        <f t="shared" si="21"/>
        <v>20.03</v>
      </c>
      <c r="D358" s="47">
        <f t="shared" si="20"/>
        <v>646.85217364848677</v>
      </c>
      <c r="E358" s="47">
        <f t="shared" si="23"/>
        <v>10.845231782121486</v>
      </c>
      <c r="F358" s="23">
        <f t="shared" si="22"/>
        <v>3.881113041890921</v>
      </c>
    </row>
    <row r="359" spans="1:6">
      <c r="A359" s="47">
        <v>20.059999999999999</v>
      </c>
      <c r="B359" s="66">
        <v>6.5</v>
      </c>
      <c r="C359" s="47">
        <f t="shared" si="21"/>
        <v>20.092499999999998</v>
      </c>
      <c r="D359" s="47">
        <f t="shared" si="20"/>
        <v>647.31854256315773</v>
      </c>
      <c r="E359" s="47">
        <f t="shared" si="23"/>
        <v>10.884042912540394</v>
      </c>
      <c r="F359" s="23">
        <f t="shared" si="22"/>
        <v>4.2075705266605246</v>
      </c>
    </row>
    <row r="360" spans="1:6">
      <c r="A360" s="47">
        <v>20.125</v>
      </c>
      <c r="B360" s="66">
        <v>5</v>
      </c>
      <c r="C360" s="47">
        <f t="shared" si="21"/>
        <v>20.149999999999999</v>
      </c>
      <c r="D360" s="47">
        <f t="shared" si="20"/>
        <v>647.74656924727606</v>
      </c>
      <c r="E360" s="47">
        <f t="shared" si="23"/>
        <v>10.926118617806999</v>
      </c>
      <c r="F360" s="23">
        <f t="shared" si="22"/>
        <v>3.2387328462363802</v>
      </c>
    </row>
    <row r="361" spans="1:6">
      <c r="A361" s="47">
        <v>20.175000000000001</v>
      </c>
      <c r="B361" s="66">
        <v>5</v>
      </c>
      <c r="C361" s="47">
        <f t="shared" si="21"/>
        <v>20.2</v>
      </c>
      <c r="D361" s="47">
        <f t="shared" si="20"/>
        <v>648.11796460236508</v>
      </c>
      <c r="E361" s="47">
        <f t="shared" si="23"/>
        <v>10.958505946269362</v>
      </c>
      <c r="F361" s="23">
        <f t="shared" si="22"/>
        <v>3.2405898230118253</v>
      </c>
    </row>
    <row r="362" spans="1:6">
      <c r="A362" s="47">
        <v>20.225000000000001</v>
      </c>
      <c r="B362" s="66">
        <v>5</v>
      </c>
      <c r="C362" s="47">
        <f t="shared" si="21"/>
        <v>20.25</v>
      </c>
      <c r="D362" s="47">
        <f t="shared" si="20"/>
        <v>648.48861646283285</v>
      </c>
      <c r="E362" s="47">
        <f t="shared" si="23"/>
        <v>10.990911844499481</v>
      </c>
      <c r="F362" s="23">
        <f t="shared" si="22"/>
        <v>3.2424430823141641</v>
      </c>
    </row>
    <row r="363" spans="1:6">
      <c r="A363" s="47">
        <v>20.274999999999999</v>
      </c>
      <c r="B363" s="66">
        <v>5</v>
      </c>
      <c r="C363" s="47">
        <f t="shared" si="21"/>
        <v>20.299999999999997</v>
      </c>
      <c r="D363" s="47">
        <f t="shared" si="20"/>
        <v>648.85852704258753</v>
      </c>
      <c r="E363" s="47">
        <f t="shared" si="23"/>
        <v>11.023336275322622</v>
      </c>
      <c r="F363" s="23">
        <f t="shared" si="22"/>
        <v>3.2442926352129375</v>
      </c>
    </row>
    <row r="364" spans="1:6">
      <c r="A364" s="47">
        <v>20.324999999999999</v>
      </c>
      <c r="B364" s="66">
        <v>5</v>
      </c>
      <c r="C364" s="47">
        <f t="shared" si="21"/>
        <v>20.349999999999998</v>
      </c>
      <c r="D364" s="47">
        <f t="shared" si="20"/>
        <v>649.22769855053082</v>
      </c>
      <c r="E364" s="47">
        <f t="shared" si="23"/>
        <v>11.055779201674751</v>
      </c>
      <c r="F364" s="23">
        <f t="shared" si="22"/>
        <v>3.2461384927526544</v>
      </c>
    </row>
    <row r="365" spans="1:6">
      <c r="A365" s="47">
        <v>20.375</v>
      </c>
      <c r="B365" s="66">
        <v>5</v>
      </c>
      <c r="C365" s="47">
        <f t="shared" si="21"/>
        <v>20.399999999999999</v>
      </c>
      <c r="D365" s="47">
        <f t="shared" si="20"/>
        <v>649.59613319056382</v>
      </c>
      <c r="E365" s="47">
        <f t="shared" si="23"/>
        <v>11.088240586602277</v>
      </c>
      <c r="F365" s="23">
        <f t="shared" si="22"/>
        <v>3.2479806659528192</v>
      </c>
    </row>
    <row r="366" spans="1:6">
      <c r="A366" s="47">
        <v>20.425000000000001</v>
      </c>
      <c r="B366" s="66">
        <v>6.5</v>
      </c>
      <c r="C366" s="47">
        <f t="shared" si="21"/>
        <v>20.4575</v>
      </c>
      <c r="D366" s="47">
        <f t="shared" si="20"/>
        <v>650.01892492772163</v>
      </c>
      <c r="E366" s="47">
        <f t="shared" si="23"/>
        <v>11.120720393261806</v>
      </c>
      <c r="F366" s="23">
        <f t="shared" si="22"/>
        <v>4.2251230120301901</v>
      </c>
    </row>
    <row r="367" spans="1:6">
      <c r="A367" s="47">
        <f>A366+(B366/100)</f>
        <v>20.490000000000002</v>
      </c>
      <c r="B367" s="66"/>
      <c r="C367" s="47"/>
      <c r="D367" s="47"/>
      <c r="E367" s="47"/>
    </row>
    <row r="368" spans="1:6">
      <c r="A368" s="47"/>
      <c r="B368" s="66"/>
      <c r="C368" s="47"/>
      <c r="D368" s="47"/>
      <c r="E368" s="47"/>
    </row>
    <row r="369" spans="1:5">
      <c r="A369" s="47"/>
      <c r="B369" s="66"/>
      <c r="C369" s="47"/>
      <c r="D369" s="47"/>
      <c r="E369" s="47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Basic Information</vt:lpstr>
      <vt:lpstr>dust samples</vt:lpstr>
      <vt:lpstr>isotope samples</vt:lpstr>
      <vt:lpstr>dating file</vt:lpstr>
      <vt:lpstr>ann accum dust</vt:lpstr>
      <vt:lpstr>ann accum O18</vt:lpstr>
      <vt:lpstr>ann avg data</vt:lpstr>
      <vt:lpstr>density data</vt:lpstr>
      <vt:lpstr>W.E. depth calculation</vt:lpstr>
      <vt:lpstr>Stratigrapy</vt:lpstr>
      <vt:lpstr>Beta Data</vt:lpstr>
      <vt:lpstr>chem samples</vt:lpstr>
      <vt:lpstr>chem ann data</vt:lpstr>
      <vt:lpstr>core log</vt:lpstr>
      <vt:lpstr>syntheses</vt:lpstr>
      <vt:lpstr>'dust samples'!_6345EXC</vt:lpstr>
      <vt:lpstr>'isotope samples'!_MailAutoSig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</dc:creator>
  <cp:lastModifiedBy>Ellen Mosley-Thompson</cp:lastModifiedBy>
  <dcterms:created xsi:type="dcterms:W3CDTF">2004-10-15T17:51:13Z</dcterms:created>
  <dcterms:modified xsi:type="dcterms:W3CDTF">2016-01-28T20:27:54Z</dcterms:modified>
</cp:coreProperties>
</file>